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'Debiti'!$A$1:$AB$222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<sst xmlns="http://schemas.openxmlformats.org/spreadsheetml/2006/main" count="2244" uniqueCount="732">
  <si>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</si>
  <si>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</si>
  <si>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</si>
  <si>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</si>
  <si>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</si>
  <si>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</si>
  <si>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</si>
  <si>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</si>
  <si>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</si>
  <si>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</si>
  <si>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</si>
  <si>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</si>
  <si>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</si>
  <si>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</si>
  <si>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</si>
  <si>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</si>
  <si>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</si>
  <si>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</si>
  <si>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</si>
  <si>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</si>
  <si>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</si>
  <si>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</si>
  <si>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</si>
  <si>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</si>
  <si>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</si>
  <si>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</si>
  <si>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</si>
  <si>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</si>
  <si>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</si>
  <si>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</si>
  <si>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</si>
  <si>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</si>
  <si>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</si>
  <si>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</si>
  <si>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</si>
  <si>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</si>
  <si>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</si>
  <si>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</si>
  <si>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</si>
  <si>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</si>
  <si>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</si>
  <si>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</si>
  <si>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</si>
  <si>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</si>
  <si>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</si>
  <si>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</si>
  <si>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</si>
  <si>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</si>
  <si>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</si>
  <si>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</si>
  <si>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</si>
  <si>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</si>
  <si>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</si>
  <si>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</si>
  <si>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</si>
  <si>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</si>
  <si>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</si>
  <si>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</si>
  <si>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</si>
  <si>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</si>
  <si>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</si>
  <si>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</si>
  <si>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</si>
  <si>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</si>
  <si>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</si>
  <si>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</si>
  <si>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</si>
  <si>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</si>
  <si>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</si>
  <si>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</si>
  <si>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</si>
  <si>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</si>
  <si>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</si>
  <si>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</si>
  <si>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Comunita' Colline tra Langa e Monferrato</t>
  </si>
  <si>
    <t>Ammontare Complessivo dei Debiti e del Numero delle Imprese Creditrici - Elenco Fatture da Pagare Anno 2018</t>
  </si>
  <si>
    <t/>
  </si>
  <si>
    <t>*</t>
  </si>
  <si>
    <t>7</t>
  </si>
  <si>
    <t>8</t>
  </si>
  <si>
    <t>A. MANZONI &amp; C. SPA</t>
  </si>
  <si>
    <t>04705810150</t>
  </si>
  <si>
    <t>30/07/2018</t>
  </si>
  <si>
    <t>40102018220000903381</t>
  </si>
  <si>
    <t>23/07/2018</t>
  </si>
  <si>
    <t>NOTA CR SU FT A DIL</t>
  </si>
  <si>
    <t>SI</t>
  </si>
  <si>
    <t>Z6E24006BC</t>
  </si>
  <si>
    <t>25/07/2018</t>
  </si>
  <si>
    <t>22/08/2018</t>
  </si>
  <si>
    <t>1</t>
  </si>
  <si>
    <t>18/12/2018</t>
  </si>
  <si>
    <t>2/PA</t>
  </si>
  <si>
    <t>10/12/2018</t>
  </si>
  <si>
    <t>INTERVENTI PRESSO COMUNE DI COAZZOLO</t>
  </si>
  <si>
    <t>ZE92643219</t>
  </si>
  <si>
    <t>ANFOSSO BRUNO</t>
  </si>
  <si>
    <t>00044530053</t>
  </si>
  <si>
    <t>NFSBRN45H03C049V</t>
  </si>
  <si>
    <t>17/01/2019</t>
  </si>
  <si>
    <t>03/12/2018</t>
  </si>
  <si>
    <t>170/X</t>
  </si>
  <si>
    <t>12/11/2018</t>
  </si>
  <si>
    <t>AFFIDAMENTO IN CONCESSIONE DEL SERVIZIO DI RISCOSSIONE COATTIVA PER GLI ANNI 2018, 2019 E 2020 – CIG Z1D2459718.</t>
  </si>
  <si>
    <t>Z1D2459718</t>
  </si>
  <si>
    <t>AREARISCOSSIONI SRL</t>
  </si>
  <si>
    <t>02971560046</t>
  </si>
  <si>
    <t>POLIZIA MUNICIPALE</t>
  </si>
  <si>
    <t>12/02/2019</t>
  </si>
  <si>
    <t>613/M</t>
  </si>
  <si>
    <t>29/11/2018</t>
  </si>
  <si>
    <t>SPESE POSTALI ANTICIPATE</t>
  </si>
  <si>
    <t>28/02/2019</t>
  </si>
  <si>
    <t>19/12/2018</t>
  </si>
  <si>
    <t>198/X</t>
  </si>
  <si>
    <t>10/03/2019</t>
  </si>
  <si>
    <t>01142420056</t>
  </si>
  <si>
    <t>494105820D</t>
  </si>
  <si>
    <t>ASP SPA</t>
  </si>
  <si>
    <t>31/05/2018</t>
  </si>
  <si>
    <t>30/06/2018</t>
  </si>
  <si>
    <t>06/12/2018</t>
  </si>
  <si>
    <t>2801800671</t>
  </si>
  <si>
    <t>30/11/2018</t>
  </si>
  <si>
    <t>raccolta rifiuti novembre 2018</t>
  </si>
  <si>
    <t>30/12/2018</t>
  </si>
  <si>
    <t>24/12/2018</t>
  </si>
  <si>
    <t>2801800726</t>
  </si>
  <si>
    <t>20/12/2018</t>
  </si>
  <si>
    <t>SERVIZIO RACCOLTA RIFIUTI DICEMBRE 2018</t>
  </si>
  <si>
    <t>20/01/2019</t>
  </si>
  <si>
    <t>AUSILIA PLUS S.R.L.</t>
  </si>
  <si>
    <t>01185380050</t>
  </si>
  <si>
    <t>VIABILITA'</t>
  </si>
  <si>
    <t>31/01/2018</t>
  </si>
  <si>
    <t>134 PA</t>
  </si>
  <si>
    <t>FERRAMENTA VARIA</t>
  </si>
  <si>
    <t>27/12/2018</t>
  </si>
  <si>
    <t>162 PA</t>
  </si>
  <si>
    <t>ABBIGLIAMENTO OPERAI</t>
  </si>
  <si>
    <t>31/01/2019</t>
  </si>
  <si>
    <t>07/12/2018</t>
  </si>
  <si>
    <t>0000031264</t>
  </si>
  <si>
    <t>ISCRIZIONE FERMO AMMINISTRATIVO- ISCRIZIONE FERMI RELATIVI AL MESE DI GIUGNO-SETTEMBRE-OTTOBRE 2018</t>
  </si>
  <si>
    <t>Automobile Club d'Italia</t>
  </si>
  <si>
    <t>00907501001</t>
  </si>
  <si>
    <t>00493410583</t>
  </si>
  <si>
    <t>06/02/2019</t>
  </si>
  <si>
    <t>31/12/2018</t>
  </si>
  <si>
    <t>01/PA</t>
  </si>
  <si>
    <t>FORNITURA PER AIUOLE ED AREE VERDI COMUNE DI CASTAGNOLE LANZE</t>
  </si>
  <si>
    <t>ZA123925D5</t>
  </si>
  <si>
    <t>04/01/2019</t>
  </si>
  <si>
    <t>AZ.FLOROVIVAISTICA CASTO CLAUDIO</t>
  </si>
  <si>
    <t>01463890051</t>
  </si>
  <si>
    <t>CSTCLD79S26A479I</t>
  </si>
  <si>
    <t>03/02/2019</t>
  </si>
  <si>
    <t>2</t>
  </si>
  <si>
    <t>55</t>
  </si>
  <si>
    <t>6</t>
  </si>
  <si>
    <t>BERTOLINO GIOVANNI AUTORIAPARAZIONI</t>
  </si>
  <si>
    <t>00028120053</t>
  </si>
  <si>
    <t>BRTGNN46L16D119A</t>
  </si>
  <si>
    <t>13/12/2018</t>
  </si>
  <si>
    <t>0000006/B</t>
  </si>
  <si>
    <t>11/12/2018</t>
  </si>
  <si>
    <t>lavori su mezzi viabilità</t>
  </si>
  <si>
    <t>ZCF25FDB15</t>
  </si>
  <si>
    <t>12/01/2019</t>
  </si>
  <si>
    <t>4/PA</t>
  </si>
  <si>
    <t>REVISIONE LANDROVER DEFENDER TARGA  ZA460RK + FIAT DOBLO' TARGA DK809PS + DAIHATSU TERIOS CW402GB + MAZDA PICK UP DE249KP + IVECO DAILY DE931YL+ MITSUBISHI L200 CT751WN + 2 FUSTINI AD BLUE</t>
  </si>
  <si>
    <t>CIG Z8A220DA67</t>
  </si>
  <si>
    <t>BIANCO OTTINO AUTORIPARAZIONI</t>
  </si>
  <si>
    <t>00165850058</t>
  </si>
  <si>
    <t>BNCTTN48A07D119U</t>
  </si>
  <si>
    <t>19/01/2019</t>
  </si>
  <si>
    <t>5/PA</t>
  </si>
  <si>
    <t>REVISIONE FIAT SCUDO TARGA YA977AC</t>
  </si>
  <si>
    <t>CIG ZEE2500A42</t>
  </si>
  <si>
    <t>BIGLIA PIERFRANCO</t>
  </si>
  <si>
    <t>01119620050</t>
  </si>
  <si>
    <t>BGLPFR58H06A479P</t>
  </si>
  <si>
    <t>100-21-2018/1</t>
  </si>
  <si>
    <t>24/11/2018</t>
  </si>
  <si>
    <t>SUONERIA A TIMPANO E MANODOPERA OPERAIO</t>
  </si>
  <si>
    <t>z8e1fb29bd</t>
  </si>
  <si>
    <t>15/01/2018</t>
  </si>
  <si>
    <t>30/12/2017</t>
  </si>
  <si>
    <t>25 /PA</t>
  </si>
  <si>
    <t>05/12/2018</t>
  </si>
  <si>
    <t>LAVORI MECCANICA SU MEZZI UNIONE</t>
  </si>
  <si>
    <t>BORIO  F.LLI</t>
  </si>
  <si>
    <t>00185090040</t>
  </si>
  <si>
    <t>BORIO CLAUDIO RIPARAZIONI</t>
  </si>
  <si>
    <t>01432290052</t>
  </si>
  <si>
    <t>BROCLD63T23A479L</t>
  </si>
  <si>
    <t>06/11/2018</t>
  </si>
  <si>
    <t>Z0C26003AB</t>
  </si>
  <si>
    <t>10/01/2019</t>
  </si>
  <si>
    <t>C.D.C. S.R.L.</t>
  </si>
  <si>
    <t>28/11/2018</t>
  </si>
  <si>
    <t>451V5</t>
  </si>
  <si>
    <t>26/11/2018</t>
  </si>
  <si>
    <t>D.LGS. N. 81/2008 E S.M.I. - SERVIZIO DI SORVEGLIANZA SANITARIA DITTA C.D.C. SRL DI ASTI - IMPEGNO DI SPESA - CIG. Z4E22DF224</t>
  </si>
  <si>
    <t>Z4E22DF224</t>
  </si>
  <si>
    <t>03954980011</t>
  </si>
  <si>
    <t>21/12/2018</t>
  </si>
  <si>
    <t>497V5</t>
  </si>
  <si>
    <t>VISITE MEDICHE</t>
  </si>
  <si>
    <t>C.M. STRADE S.R.L.</t>
  </si>
  <si>
    <t>01013590052</t>
  </si>
  <si>
    <t>protezione civile</t>
  </si>
  <si>
    <t>125</t>
  </si>
  <si>
    <t>LAVORI ASFALTATURA</t>
  </si>
  <si>
    <t>126</t>
  </si>
  <si>
    <t>ACQUISTO PIETRISCO</t>
  </si>
  <si>
    <t>127</t>
  </si>
  <si>
    <t>ACQUISTO SABBIONE DI FRANTOIO</t>
  </si>
  <si>
    <t>137</t>
  </si>
  <si>
    <t>TAPPETO FINE 0/10 M.C. 70/100</t>
  </si>
  <si>
    <t>139</t>
  </si>
  <si>
    <t>SABBIONE DI FRANTOIO</t>
  </si>
  <si>
    <t>ZBF25DE89D</t>
  </si>
  <si>
    <t>138</t>
  </si>
  <si>
    <t>PIETRISCHETTO 9/15</t>
  </si>
  <si>
    <t>Z922305B89</t>
  </si>
  <si>
    <t>CAMST SOC. COOP. A.R.L.</t>
  </si>
  <si>
    <t>00501611206</t>
  </si>
  <si>
    <t>00311310379</t>
  </si>
  <si>
    <t>09/10/2018</t>
  </si>
  <si>
    <t>2000793676</t>
  </si>
  <si>
    <t>30/09/2018</t>
  </si>
  <si>
    <t>FASCIA STANDARD REF.SCOLASTICA (FATTURAZIONE MOROSITA' AL 31/12/2017)</t>
  </si>
  <si>
    <t>31/10/2018</t>
  </si>
  <si>
    <t>16/10/2018</t>
  </si>
  <si>
    <t>2000795349</t>
  </si>
  <si>
    <t>STORNO PARZIALE FATTURA N. 2000793676</t>
  </si>
  <si>
    <t>16</t>
  </si>
  <si>
    <t>02/PA</t>
  </si>
  <si>
    <t>0000012</t>
  </si>
  <si>
    <t>acquisto trattore John Deere mod. 61/20/M</t>
  </si>
  <si>
    <t>ZC723FECB8</t>
  </si>
  <si>
    <t>CASALONE SRL</t>
  </si>
  <si>
    <t>01424340055</t>
  </si>
  <si>
    <t>30/01/2019</t>
  </si>
  <si>
    <t>TRASPORTO SCOLASTICO</t>
  </si>
  <si>
    <t>16/11/2018</t>
  </si>
  <si>
    <t>INTERVENTI DI RIPARAZIONE SPANDISALE - AFFIDAMENTO ED IMPEGNO DI SPESA DITTA CAVALLO PIERINO DI NEIVE - CIG Z25220B465</t>
  </si>
  <si>
    <t>Z25220B465</t>
  </si>
  <si>
    <t>CAVALLO PIERINO</t>
  </si>
  <si>
    <t>00436190045</t>
  </si>
  <si>
    <t>16/12/2018</t>
  </si>
  <si>
    <t>000149/18/PA</t>
  </si>
  <si>
    <t>28/12/2018</t>
  </si>
  <si>
    <t>SERVIZIO DI MANUTENZIONE E ASSISTENZA TECNICA CASTAGNOLE DELLE LANZE</t>
  </si>
  <si>
    <t>CLAUDIO ELEVATORI S.A.S. DI CLAUDIO GIACOMO ED ENRICO</t>
  </si>
  <si>
    <t>00677430043</t>
  </si>
  <si>
    <t>DOTT.SSA GABRIELLA CERRUTI</t>
  </si>
  <si>
    <t>11/07/2018</t>
  </si>
  <si>
    <t>11/PA</t>
  </si>
  <si>
    <t>09/07/2018</t>
  </si>
  <si>
    <t>MIGLIORAMENTO SISMICO ED EFFICIENTAMENTO ENERGETICO SCUOLA PIAZZA MEDICI DEL VASCELLO - 3°SAL</t>
  </si>
  <si>
    <t>D.R.C. Costruzioni Generali srl</t>
  </si>
  <si>
    <t>01011400056</t>
  </si>
  <si>
    <t>28/08/2018</t>
  </si>
  <si>
    <t>12/PA</t>
  </si>
  <si>
    <t>27/08/2018</t>
  </si>
  <si>
    <t>lavori di miglioramento sismico polo scolastico</t>
  </si>
  <si>
    <t>64215563A6</t>
  </si>
  <si>
    <t>8/PA</t>
  </si>
  <si>
    <t>17/12/2018</t>
  </si>
  <si>
    <t>PRESTAZIONE DI SERVIZIO SOSTITUZIONE DI COPERTURA IN POLICARBONATO ALVEOLARE E VERNICIATURA STRUTTURA IN FERRO PRESSO IL CIMITERO COMUNALE.</t>
  </si>
  <si>
    <t>EDIL LUCIO SRL</t>
  </si>
  <si>
    <t>01557250055</t>
  </si>
  <si>
    <t>18/01/2019</t>
  </si>
  <si>
    <t>12/12/2018</t>
  </si>
  <si>
    <t>412/D</t>
  </si>
  <si>
    <t>ESECUZIONE DELLA VERIFICA PERIODICA DELL'IMPIANTO DI MESSA A TERRA</t>
  </si>
  <si>
    <t>ZF623E49FB</t>
  </si>
  <si>
    <t>Ellisse Srl</t>
  </si>
  <si>
    <t>08427870012</t>
  </si>
  <si>
    <t>03326110040</t>
  </si>
  <si>
    <t>19/11/2018</t>
  </si>
  <si>
    <t>LAVORI SU SCUOLABUS</t>
  </si>
  <si>
    <t>Z3D255710E</t>
  </si>
  <si>
    <t>EMMEDUE AUTORIPARAZIONI DI MAGNETTI MARCO</t>
  </si>
  <si>
    <t>MGNMRC81A08A124N</t>
  </si>
  <si>
    <t>31/12/2017</t>
  </si>
  <si>
    <t>01/02/2018</t>
  </si>
  <si>
    <t>EUROPAM SRL</t>
  </si>
  <si>
    <t>03076310105</t>
  </si>
  <si>
    <t>GASOLIO PER AUTOTRAZIONE</t>
  </si>
  <si>
    <t>24689/V9</t>
  </si>
  <si>
    <t>ZCB23B2FFA</t>
  </si>
  <si>
    <t>39/2018/FPA</t>
  </si>
  <si>
    <t>IMPEGNO DI SPESA IN FAVORE DELLA DITTA F.LLI SCARAMPI CON SEDE IN CANELLI VIA RICCADONNA N°154, INTERVENTO URGENTE DI PULIZIA STRADE A SEGUITO NUBIFRAGIO, IN VIA AGLIANO E VIA NOISO IN MONTEGROSSO D’ASTI - CIG: ZA524A09CC</t>
  </si>
  <si>
    <t>ZA524A09CC</t>
  </si>
  <si>
    <t>03/01/2019</t>
  </si>
  <si>
    <t>F.LLI SCARAMPI DI ENRICO &amp; RENZO S.N.C.</t>
  </si>
  <si>
    <t>00175670058</t>
  </si>
  <si>
    <t>FERNANDO ZANARDO</t>
  </si>
  <si>
    <t>01387440058</t>
  </si>
  <si>
    <t>14/PA</t>
  </si>
  <si>
    <t>14/12/2018</t>
  </si>
  <si>
    <t>INTERVENTI DI MANUTENZIONE STRAORDINARIA SUI VEICOLI DACIA DOKKER  E FIAT PUNTO IN USO AL SERVIZIO ASSOCIATO VIABILITA' E MANUTENZIONE DEL PATRIMONIO - IMPEGNO DI SPESA DITTA ZANARDO FERNANDO DI COSTIGLIOLE D'ASTI - CIG. Z42262306C</t>
  </si>
  <si>
    <t>Z42262306C</t>
  </si>
  <si>
    <t>16/01/2019</t>
  </si>
  <si>
    <t>13/PA</t>
  </si>
  <si>
    <t>LAVORI MEZZI SERVIZI SCUOLABUS</t>
  </si>
  <si>
    <t>Z8E25EC5BD</t>
  </si>
  <si>
    <t>330/E</t>
  </si>
  <si>
    <t>COMUNICAZIONE DI AVVENUTA NOTIFICA - COMUNICAZIONE DI AVVENUTO DEPOSITO</t>
  </si>
  <si>
    <t>Z5E1E28338</t>
  </si>
  <si>
    <t>FINTEL  ENGINEERING SRL</t>
  </si>
  <si>
    <t>02520050309</t>
  </si>
  <si>
    <t>23/01/2019</t>
  </si>
  <si>
    <t>335/E</t>
  </si>
  <si>
    <t>29/12/2018</t>
  </si>
  <si>
    <t>RISCOSSIONE COATTIVA</t>
  </si>
  <si>
    <t>02/01/2019</t>
  </si>
  <si>
    <t>29/01/2019</t>
  </si>
  <si>
    <t>FOSSA ALBERTO</t>
  </si>
  <si>
    <t>01188250052</t>
  </si>
  <si>
    <t>FSSLRT64L14E379X</t>
  </si>
  <si>
    <t>INCARICO RSPP ANNO 2018</t>
  </si>
  <si>
    <t>G.A.I.A. S.P.A.</t>
  </si>
  <si>
    <t>01356080059</t>
  </si>
  <si>
    <t>14/02/2018</t>
  </si>
  <si>
    <t>00044/DP</t>
  </si>
  <si>
    <t>INTERESSI PASSIVI DI MORA II° SEMESTRE 2017</t>
  </si>
  <si>
    <t>31/03/2018</t>
  </si>
  <si>
    <t>01471/PA</t>
  </si>
  <si>
    <t>NOVEMBRE 2018</t>
  </si>
  <si>
    <t>66207228A0</t>
  </si>
  <si>
    <t>GALLESIO MARCO</t>
  </si>
  <si>
    <t>01122080052</t>
  </si>
  <si>
    <t>67/R</t>
  </si>
  <si>
    <t>VENDITA FRANTUMATO MISTO RESOPRESSO</t>
  </si>
  <si>
    <t>Z6123648D7</t>
  </si>
  <si>
    <t>35/R</t>
  </si>
  <si>
    <t>VENDITA FRANTUMATO MISTO RESO VS CANTIERE</t>
  </si>
  <si>
    <t>GELOSOBUS</t>
  </si>
  <si>
    <t>01025640051</t>
  </si>
  <si>
    <t>00754370096</t>
  </si>
  <si>
    <t>23/02/2018</t>
  </si>
  <si>
    <t>000001-0CPA</t>
  </si>
  <si>
    <t>Fatt vendita PA SPLIT PAYMENT COMUNITA' DELLE COLLINE</t>
  </si>
  <si>
    <t>Z45202B81B</t>
  </si>
  <si>
    <t>000060-0CPA</t>
  </si>
  <si>
    <t>01/12/2018</t>
  </si>
  <si>
    <t>SERVIZIO SCUOLABUS MESI DI SETTEMBRE-OTTOBRE-NOVEMBRE 2018</t>
  </si>
  <si>
    <t>Z2C24A7E37</t>
  </si>
  <si>
    <t>000067-0CPA</t>
  </si>
  <si>
    <t>SCUOLABUS MESE DI DICEMBRE 2018</t>
  </si>
  <si>
    <t>07/01/2019</t>
  </si>
  <si>
    <t>15 PA/2018</t>
  </si>
  <si>
    <t>Acconto onorario per progettazione studio di fattibilità tecnico economica definitiva esecutiva delle opere di manutenzione straordinaria strade del comune di Costigliole d'Asti</t>
  </si>
  <si>
    <t>ZE925C213B</t>
  </si>
  <si>
    <t>Gianluca Mondino</t>
  </si>
  <si>
    <t>01340110053</t>
  </si>
  <si>
    <t>MNDGLC75H13A479E</t>
  </si>
  <si>
    <t>01/02/2019</t>
  </si>
  <si>
    <t>29/02</t>
  </si>
  <si>
    <t>AFFIDAMENTO MANUTENZIONE ORDINARIA E SERVIZIO DI PRONTO INTERVENTO IN CASO DI GUASTI ALLE ATTREZZATURE E AUTOMEZZI DEL SERVIZIO DI RACCOLTA CARTA ALLA DITTA GIOLITO S.R.L. DI SAN DAMIANO D’ASTI.  IMPEGNO DI SPESA. CIG: Z77237F55A.</t>
  </si>
  <si>
    <t>Z77237F55A</t>
  </si>
  <si>
    <t>GIOLITO SRL</t>
  </si>
  <si>
    <t>01591530058</t>
  </si>
  <si>
    <t>RACCOLTA CARTA</t>
  </si>
  <si>
    <t>12/02/2018</t>
  </si>
  <si>
    <t>2018    95/E</t>
  </si>
  <si>
    <t>RISTORAZIONE SCOLASTICA CASTAGNOLE GEN 2018</t>
  </si>
  <si>
    <t>71379739A7</t>
  </si>
  <si>
    <t>GMI SERVIZI SRL</t>
  </si>
  <si>
    <t>09226890011</t>
  </si>
  <si>
    <t>28/02/2018</t>
  </si>
  <si>
    <t>12/03/2018</t>
  </si>
  <si>
    <t>2018   109/E</t>
  </si>
  <si>
    <t>SERVIZIO RISTORAZIONE FEB 2018 CASTAGNOLE</t>
  </si>
  <si>
    <t>13/11/2018</t>
  </si>
  <si>
    <t>2018   885/E</t>
  </si>
  <si>
    <t>SERVIZIO DI REFEZIONE SCOLASTICA A.S. 2017/2018 E 2018/2019 - AFFIDAMENTO INCARICO IMMAEDIATO ALLA DITTA GMI SERVIZI SRL DI QUART (AO).</t>
  </si>
  <si>
    <t>MENSA SCOLASTICA</t>
  </si>
  <si>
    <t>2018   886/E</t>
  </si>
  <si>
    <t>2018   894/E</t>
  </si>
  <si>
    <t>2018   992/E</t>
  </si>
  <si>
    <t>2018   993/E</t>
  </si>
  <si>
    <t>2018   991/E</t>
  </si>
  <si>
    <t>68</t>
  </si>
  <si>
    <t>PULIZIA E ASPIRAZIONE 2 FOSSE E TRASPORTO FANGHI RESIDUI</t>
  </si>
  <si>
    <t>ZEB25DE7BA</t>
  </si>
  <si>
    <t>GUIOTTO S.A.S.</t>
  </si>
  <si>
    <t>00810070052</t>
  </si>
  <si>
    <t>13 PA</t>
  </si>
  <si>
    <t>MERCE FORNITA IN C/VISIONE E ORA TRASFORMATA IN VENDITA, COME DA DDT 2474 2526 2553 2572 2620 2697 2700 2779 2901 2924 DEL 2018</t>
  </si>
  <si>
    <t>IDROTECNICA SRL</t>
  </si>
  <si>
    <t>01301480057</t>
  </si>
  <si>
    <t>06/E</t>
  </si>
  <si>
    <t>4/e</t>
  </si>
  <si>
    <t>Riparazione condotte fognarie presso edificio scolastico e miglioramento canalizzazione acque meteoriche Strada Serramassone in Comune di Costigliole d'Asti - Determina n. 501 del 17/12/2108 - CIG Z74</t>
  </si>
  <si>
    <t>Z74265DA7B</t>
  </si>
  <si>
    <t>IMPRESA MONDO S.R.L.</t>
  </si>
  <si>
    <t>00608450052</t>
  </si>
  <si>
    <t>KUWAIT PETROLEUM ITALIA SPA</t>
  </si>
  <si>
    <t>04839740489</t>
  </si>
  <si>
    <t>PJ00536380</t>
  </si>
  <si>
    <t>IMPEGNO DI SPESA PER ACQUISTO CARBURANTE MEZZI RACCOLTA CARTA E CARTONE.</t>
  </si>
  <si>
    <t>X5717E5918</t>
  </si>
  <si>
    <t>14/01/2019</t>
  </si>
  <si>
    <t>PJ00629210</t>
  </si>
  <si>
    <t>14/02/2019</t>
  </si>
  <si>
    <t>267PA/2018</t>
  </si>
  <si>
    <t>SCARPA DONNA INVERNALE</t>
  </si>
  <si>
    <t>Z2E24D295</t>
  </si>
  <si>
    <t>LA ROCHELLE DI PISTONO ILARIA E C. SNC</t>
  </si>
  <si>
    <t>06315200011</t>
  </si>
  <si>
    <t>4</t>
  </si>
  <si>
    <t>01/10/2018</t>
  </si>
  <si>
    <t>135 PA</t>
  </si>
  <si>
    <t>28/09/2018</t>
  </si>
  <si>
    <t>COMPENSO ATTIVITA' UFFICIALE DI RISCOSSIONE NOMINA DEL 27/08/2018 ANNO DI RIFERIMENTO 2018</t>
  </si>
  <si>
    <t>LUIGI RENATO CAMALLIO</t>
  </si>
  <si>
    <t>02193940034</t>
  </si>
  <si>
    <t>CMLLRN47C29F952D</t>
  </si>
  <si>
    <t>31/10/2017</t>
  </si>
  <si>
    <t>M.C.M. MANUFATTI CEMENTIZI MONTICONE SPA</t>
  </si>
  <si>
    <t>00170520050</t>
  </si>
  <si>
    <t>532/18</t>
  </si>
  <si>
    <t>MATERIALE EDILIZIO</t>
  </si>
  <si>
    <t>Z4F2608485</t>
  </si>
  <si>
    <t>M.T. AUTOSERVIZI DI GATTI MARCELLO &amp; C. SNC</t>
  </si>
  <si>
    <t>04/04/2018</t>
  </si>
  <si>
    <t>11PA/18</t>
  </si>
  <si>
    <t>28/03/2018</t>
  </si>
  <si>
    <t>LINEA MERCATALE MARZ 2018</t>
  </si>
  <si>
    <t>Z4A20CC343</t>
  </si>
  <si>
    <t>01471980050</t>
  </si>
  <si>
    <t>29/06/2018</t>
  </si>
  <si>
    <t>21PA/18</t>
  </si>
  <si>
    <t>27/06/2018</t>
  </si>
  <si>
    <t>Mese Giugno 2018</t>
  </si>
  <si>
    <t>31/08/2018</t>
  </si>
  <si>
    <t>07/09/2018</t>
  </si>
  <si>
    <t>24PA/18</t>
  </si>
  <si>
    <t>Mese Agosto 2018 LINE MERCATALE</t>
  </si>
  <si>
    <t>Linea Mercato Comune di Montegrosso d'Asti</t>
  </si>
  <si>
    <t>Autista scuolabus</t>
  </si>
  <si>
    <t>ZE522C56D8</t>
  </si>
  <si>
    <t>77/A</t>
  </si>
  <si>
    <t>ACQUIATO MATERIALE FERRAMENTA</t>
  </si>
  <si>
    <t>Z0B2368405</t>
  </si>
  <si>
    <t>M3 SNC</t>
  </si>
  <si>
    <t>01211360050</t>
  </si>
  <si>
    <t>04/02/2019</t>
  </si>
  <si>
    <t>83/A</t>
  </si>
  <si>
    <t>ACQUISTO SALE PER DISGELO DETERMINA 443 DEL 21/11/18</t>
  </si>
  <si>
    <t>Z6925DE7FC</t>
  </si>
  <si>
    <t>09/02/2019</t>
  </si>
  <si>
    <t>101/A</t>
  </si>
  <si>
    <t>ACQUISTO MATERIALE GENERICO PER FABBISOGNO DEL PERSONALE ESTERNO</t>
  </si>
  <si>
    <t>Z2F267E51A</t>
  </si>
  <si>
    <t>03/03/2019</t>
  </si>
  <si>
    <t>MA.RI.ASTI SRL</t>
  </si>
  <si>
    <t>01074390053</t>
  </si>
  <si>
    <t>PAFTSP/2018/1800039</t>
  </si>
  <si>
    <t>22/12/2018</t>
  </si>
  <si>
    <t>MANUTENZIONE ORDINARIA DAL 01/01/2018 AL 31/12/2018</t>
  </si>
  <si>
    <t>2CA2441B38</t>
  </si>
  <si>
    <t>1/PA</t>
  </si>
  <si>
    <t>MAGGIOLI SPA</t>
  </si>
  <si>
    <t>02066400405</t>
  </si>
  <si>
    <t>FRANCALANCI GIAMPAOLO</t>
  </si>
  <si>
    <t>12/10/2018</t>
  </si>
  <si>
    <t>0002141095</t>
  </si>
  <si>
    <t>FORNITURA CONCILIA ED ATTIVAZIONE SERVICE PEC</t>
  </si>
  <si>
    <t>Z1E2168858</t>
  </si>
  <si>
    <t>0001132225</t>
  </si>
  <si>
    <t>FORNITURA DI RIMBORSO SPESE POSTALI ANTICIPATE</t>
  </si>
  <si>
    <t>0002150775</t>
  </si>
  <si>
    <t>FORNITURA DI SERVIZIO GLOBALE DI GESTIONE DEL CICLO DELLE CONTRAVVENZIONI</t>
  </si>
  <si>
    <t>Z28249A27E</t>
  </si>
  <si>
    <t>0002150774</t>
  </si>
  <si>
    <t>0002150776</t>
  </si>
  <si>
    <t>0002150777</t>
  </si>
  <si>
    <t>0002150773</t>
  </si>
  <si>
    <t>0001132670</t>
  </si>
  <si>
    <t>0002150981</t>
  </si>
  <si>
    <t>0002154901</t>
  </si>
  <si>
    <t>08/01/2019</t>
  </si>
  <si>
    <t>0002154899</t>
  </si>
  <si>
    <t>0002154898</t>
  </si>
  <si>
    <t>0002154900</t>
  </si>
  <si>
    <t>0001135705</t>
  </si>
  <si>
    <t>0001135704</t>
  </si>
  <si>
    <t>09/01/2019</t>
  </si>
  <si>
    <t>20/11/2018</t>
  </si>
  <si>
    <t>251/FE</t>
  </si>
  <si>
    <t>CANONE NOLEGGIO FOTOCOPIATORI QUARTO TRIMESTRE VIGILI</t>
  </si>
  <si>
    <t>Z2017D36C2</t>
  </si>
  <si>
    <t>MAKHYMO S.R.L.</t>
  </si>
  <si>
    <t>01196560054</t>
  </si>
  <si>
    <t>MARENCO F.LLI SNC</t>
  </si>
  <si>
    <t>00241490044</t>
  </si>
  <si>
    <t>00048</t>
  </si>
  <si>
    <t>LAVORI MECCANICA MEZZI UNIONE</t>
  </si>
  <si>
    <t>Z792305BA9</t>
  </si>
  <si>
    <t>LAVORI SU MEZZI UNIONE</t>
  </si>
  <si>
    <t>MARGHERITA S.R.L.</t>
  </si>
  <si>
    <t>01538280056</t>
  </si>
  <si>
    <t>05/11/2018</t>
  </si>
  <si>
    <t>NPA/370</t>
  </si>
  <si>
    <t>29/10/2018</t>
  </si>
  <si>
    <t>NOTA CREDITO PA</t>
  </si>
  <si>
    <t>Z3B230SE8F</t>
  </si>
  <si>
    <t>FPA/467</t>
  </si>
  <si>
    <t>NPA/468</t>
  </si>
  <si>
    <t>FORNITURA E POSA PIANTE NUMERO 36 ROSE SEVILLANA IN VASO,NUMERO 50 METRI QUADRI DI TELO PACIAMENTE VERDE POSA IN OPERA CON TERRICCIO,TRASPORTO E ALA GOCCIOLANTE CODICE CIG Z4A2365A2C</t>
  </si>
  <si>
    <t>MAURIZIO DORETTO</t>
  </si>
  <si>
    <t>01378690059</t>
  </si>
  <si>
    <t>DRTMRZ68P10A479S</t>
  </si>
  <si>
    <t>02/02/2019</t>
  </si>
  <si>
    <t>9</t>
  </si>
  <si>
    <t>FINANZIARIO</t>
  </si>
  <si>
    <t>20/09/2018</t>
  </si>
  <si>
    <t>175-2018/E</t>
  </si>
  <si>
    <t>ZB4249F35E</t>
  </si>
  <si>
    <t>NEWTECH INFORMATICA S.R.L.</t>
  </si>
  <si>
    <t>01632740054</t>
  </si>
  <si>
    <t>20/10/2018</t>
  </si>
  <si>
    <t>21/11/2018</t>
  </si>
  <si>
    <t>216-2018/E</t>
  </si>
  <si>
    <t>LAVORI DI IMPLEMENTAZIONE DEL SISTEMA DI VIDEO SORVEGLIANZA IN FRAZIONE VALLUMIDA DEL COMUNE DI MONTEGROSSO D'ASTI</t>
  </si>
  <si>
    <t>Z7D2093A4F</t>
  </si>
  <si>
    <t>235-2018/E</t>
  </si>
  <si>
    <t>AFFIDAMENTO ALLA DITTA NEW TECH INFORMATICA CON SEDE IN COSTIGLIOLE D'ASTI, INTERVENTO DI IMPLEMENTAZIONE DEL SISTEMA DI VIDEOSORVEGLIANZA IN FRAZ. S. STEFANO DI MONTEGROSSO D'ASTI. - IMPEGNO DI SPESA - CIG: Z7C20FF2C3</t>
  </si>
  <si>
    <t>Z7C20FF2C3</t>
  </si>
  <si>
    <t>253/E</t>
  </si>
  <si>
    <t>LAVORO DI FORNITURA E SOSTITUZIONE TELECAMERA LETTURA TARGHE A SEGUITO DI SINISTRO STRADALE NEL COMUNE DI CASTAGNOLE D'ASTI</t>
  </si>
  <si>
    <t>Z82266C991</t>
  </si>
  <si>
    <t>258/E</t>
  </si>
  <si>
    <t>SERVIZIO ASSISTENZA VIDEOSORVEGLIANZA DEI COMUNI DELL'UNIONE MENSILITA' OTTOBRE- NOVEMBRE- DICEMBRE 2018</t>
  </si>
  <si>
    <t>Z9E2189DE7</t>
  </si>
  <si>
    <t>10/01/2018</t>
  </si>
  <si>
    <t>47 PA</t>
  </si>
  <si>
    <t>SERVIZIO PULIZIA UFFICI OTT-DIC</t>
  </si>
  <si>
    <t>NO PROBLEM SOCIETA' COOPERATIVA SOCIALE</t>
  </si>
  <si>
    <t>01126740057</t>
  </si>
  <si>
    <t>NOALE GOMME DI NOALE ATTILIO E IVANA</t>
  </si>
  <si>
    <t>01290950052</t>
  </si>
  <si>
    <t>SOSTITUZIONE PNEUMATICI SCUOLABUS COSTIGLIOLE D'ASTI E CASTAGNOLE DELLE LANZE PRESSO DITTA NOALE GOMME - CIG ZF325FC664</t>
  </si>
  <si>
    <t>ZF325FC664</t>
  </si>
  <si>
    <t>05/01/2019</t>
  </si>
  <si>
    <t>FORNITURA PNEUMATICI PER KOMATSU IN USO PRESSO IL SERVIZIO DI VIABILITA' ASSOCIATA E MANUTENZIONE DEL PATRIMONIO. IMPEGNO DI SPESA IN FAVORE DELLA DITTA NOALE GOMME DI CATAGNOLE DELLE LANZE. CIG: ZD022DDC50</t>
  </si>
  <si>
    <t>ZD022DDC50</t>
  </si>
  <si>
    <t>LAVAGGIO COMPLETO MEZZI UNIONE</t>
  </si>
  <si>
    <t>Z96266D0EB</t>
  </si>
  <si>
    <t>INTERVENTI DI RIPARAZIONE PNEUMATICI DEI VEICOLI IN USO AL SERVIZIO ASSOCIATO VIABILITA' - AFFIDAMENTO DITTA NOALE GOMME DI CASTAGNOLE LANZE - CIG. Z46265D00B</t>
  </si>
  <si>
    <t>Z46265D00B</t>
  </si>
  <si>
    <t>Z65266CF7A</t>
  </si>
  <si>
    <t>FATTPA 36_18</t>
  </si>
  <si>
    <t>MANUTENZIONE ORDINARIA E STRAORDINARIA DEGLI IMPIANTI DI ILLUMINAZIONE PUBBLICA MESI OTTOBRE NOVEMBRE DICEMBRE</t>
  </si>
  <si>
    <t>ODDINO IMPIANTI S.R.L.</t>
  </si>
  <si>
    <t>00903780054</t>
  </si>
  <si>
    <t>27/01/2019</t>
  </si>
  <si>
    <t>0000032/PA</t>
  </si>
  <si>
    <t>LAVORI MEZZI VIABILITA'</t>
  </si>
  <si>
    <t>Z65224C34B</t>
  </si>
  <si>
    <t>OFFICINA NEGRO SNC</t>
  </si>
  <si>
    <t>00787620053</t>
  </si>
  <si>
    <t>FATTPA 5_18</t>
  </si>
  <si>
    <t>Riparazione IVECO DAILY - Targato: CE 791DP</t>
  </si>
  <si>
    <t>P. &amp; B. DI PERRONE E BORGNETTO</t>
  </si>
  <si>
    <t>01144280052</t>
  </si>
  <si>
    <t>SOSTITUITA CALDAIA A GAS A SERVIZIO DEI LOCALI DELLA CASERMA DEI CARABINIERI E LAVORI DI MANUTENZIONE LOCALI DEL CONSORZIO BARBERA</t>
  </si>
  <si>
    <t>PAOLO LORENZO IBERTI</t>
  </si>
  <si>
    <t>01186920052</t>
  </si>
  <si>
    <t>BRTPLR68E19A479C</t>
  </si>
  <si>
    <t>PICOLLO ARRIGO</t>
  </si>
  <si>
    <t>00719420051</t>
  </si>
  <si>
    <t>39</t>
  </si>
  <si>
    <t>0000010</t>
  </si>
  <si>
    <t>30/10/2018</t>
  </si>
  <si>
    <t>PIEMONTESERVIZI 2 SNC</t>
  </si>
  <si>
    <t>01417820055</t>
  </si>
  <si>
    <t>02926100047</t>
  </si>
  <si>
    <t>2018    25</t>
  </si>
  <si>
    <t>CONTROLLO PERIODICO ESTINTORI</t>
  </si>
  <si>
    <t>0000004/E</t>
  </si>
  <si>
    <t>CONTROLLO PERIODICO TACHIGRAFO SU AUTOCARRO DE782YL</t>
  </si>
  <si>
    <t>Z5525EEA57</t>
  </si>
  <si>
    <t>PIERO LUIGI PAGLIARINO</t>
  </si>
  <si>
    <t>00196500052</t>
  </si>
  <si>
    <t>PGLPLG47B19I020K</t>
  </si>
  <si>
    <t>Poste Tributi S.c.p.A.</t>
  </si>
  <si>
    <t>08886671000</t>
  </si>
  <si>
    <t>X1C1263E2D</t>
  </si>
  <si>
    <t>02179/M</t>
  </si>
  <si>
    <t>LIQUIDAZIONE QUOTA PERCENTUALE SETTEMBRE/OTTOBRE 2018
LIQUIDAZIONE QUOTA FISSA SETTEMBRE/OTTOBRE 2018</t>
  </si>
  <si>
    <t>FATTPA 1_18</t>
  </si>
  <si>
    <t>GIRO SPARGIMENTO SALE STAGIONE 2016-2017</t>
  </si>
  <si>
    <t>Z081C7AC72</t>
  </si>
  <si>
    <t>PPLSCAVISRL</t>
  </si>
  <si>
    <t>11180800010</t>
  </si>
  <si>
    <t>DSTRST59C54A124J</t>
  </si>
  <si>
    <t>RIPARAZIONE PARTI ELETTRICHE SCUOLABUS CASTAGNOLE DELLE LANZE DITTA R.C. ELECTRIC DI CASATAGNOLE DELLE LANZE - CIG ZC12575C8D</t>
  </si>
  <si>
    <t>ZC12575C8D</t>
  </si>
  <si>
    <t>R.C. ELETTRIC CAR SAS</t>
  </si>
  <si>
    <t>01251100051</t>
  </si>
  <si>
    <t>MATERIALE FERRAMENTA</t>
  </si>
  <si>
    <t>Z442305CI5</t>
  </si>
  <si>
    <t>R.F.V. SNC di Riolfi Fabrizio e Valter</t>
  </si>
  <si>
    <t>02914760042</t>
  </si>
  <si>
    <t>R.G. DI FLAVIO NEGRO</t>
  </si>
  <si>
    <t>15/06/2018</t>
  </si>
  <si>
    <t>FATTPA 6_18</t>
  </si>
  <si>
    <t>14/06/2018</t>
  </si>
  <si>
    <t>LAVORI SU AUTO PER SINISTRO</t>
  </si>
  <si>
    <t>02732490046</t>
  </si>
  <si>
    <t>NGRFLV68B18A479P</t>
  </si>
  <si>
    <t>15/07/2018</t>
  </si>
  <si>
    <t>29/08/2018</t>
  </si>
  <si>
    <t>FATTPA 8_18</t>
  </si>
  <si>
    <t>RIPARAZIONE AUTOMEZZI</t>
  </si>
  <si>
    <t>Z832482711</t>
  </si>
  <si>
    <t>FATTPA 16_18</t>
  </si>
  <si>
    <t>RIPARAZIONE FIAT GRANDE PUNTO TARGATA AC 436 AC</t>
  </si>
  <si>
    <t>ZD32235DA8</t>
  </si>
  <si>
    <t>RESOMET SRL</t>
  </si>
  <si>
    <t>01293470058</t>
  </si>
  <si>
    <t>000149PA</t>
  </si>
  <si>
    <t>STAGIONE 2018/2019 RATA 1</t>
  </si>
  <si>
    <t>76240637D0</t>
  </si>
  <si>
    <t>000153PA</t>
  </si>
  <si>
    <t>SOSTITUZIONE CALDAIA PRESSO CENTRO ONCOLOGICO COMUNE DI CASTAGNOLE DELLE LANZE - CIG: Z7625F7A8A</t>
  </si>
  <si>
    <t>Z7625F7A8A</t>
  </si>
  <si>
    <t>000163PA</t>
  </si>
  <si>
    <t>LAVORI PRESSO EDIFICI COMUNALI COSTIGLIOLE</t>
  </si>
  <si>
    <t>ZF2665415</t>
  </si>
  <si>
    <t>FATTPA 33_17</t>
  </si>
  <si>
    <t>LAVORI ASFALTATURA STRADE COMUNALI MONTEGROSSO</t>
  </si>
  <si>
    <t>ROBUR SRL</t>
  </si>
  <si>
    <t>01340910056</t>
  </si>
  <si>
    <t>10E</t>
  </si>
  <si>
    <t>IMPIANTI FOTOVOLTAICI PROPRIETA' COMUNE DI CASTAGNOLE DELLE LANZE. SERVIZIO LAVAGGIO MODULI DITTA SERSOL ANNO 2018. IMPEGNO DI SPESA - CIG: Z051E7BD1A</t>
  </si>
  <si>
    <t>Z051E7BD1A</t>
  </si>
  <si>
    <t>SERSOL S.A.S. DI ANDREA FRANCALANCI</t>
  </si>
  <si>
    <t>01505640050</t>
  </si>
  <si>
    <t>11E</t>
  </si>
  <si>
    <t>IMPIANTI FOTOVOLTAICI PROPRIETA' COMUNE DI CASTAGNOLE DELLE LANZE. SERVIZIO LAVAGGIO MODULI DITTA SERSOL. IMPEGNO DI SPESA - CIG: ZDC2339E40</t>
  </si>
  <si>
    <t>ZDC2339E40</t>
  </si>
  <si>
    <t>SIGNAL  PRESS ITALIA SAS</t>
  </si>
  <si>
    <t>01109460053</t>
  </si>
  <si>
    <t>160 PA</t>
  </si>
  <si>
    <t>segnaletica verticale</t>
  </si>
  <si>
    <t>P30</t>
  </si>
  <si>
    <t>27/11/2018</t>
  </si>
  <si>
    <t>Lavori di realizzazione del nuovo collegamento tra la S.P. 3 di Valtiglione e la S.P. 456 nei Comuni di Montegrosso e Montaldo Scarampi – Aggiornamento preventivo di spesa e affidamento alla Società Apave Certifications Italia srl incarico per il servizio</t>
  </si>
  <si>
    <t>ZC2240468E</t>
  </si>
  <si>
    <t>SOCIETA' APAVE CERTIFICATION ITALIA  SRL</t>
  </si>
  <si>
    <t>07497701008</t>
  </si>
  <si>
    <t>8108/E</t>
  </si>
  <si>
    <t>REGISTRAZIONE ED IMPUTAZIONE IMPEGNO DI SPESA PER ACQUISTO PERSONAL COMPUTER. CIG: Z512578AD7</t>
  </si>
  <si>
    <t>Z512578AD7</t>
  </si>
  <si>
    <t>SOLUZIONI UFFICIO SRL</t>
  </si>
  <si>
    <t>02778750246</t>
  </si>
  <si>
    <t>01331330058</t>
  </si>
  <si>
    <t>80 /PA</t>
  </si>
  <si>
    <t>ACQUISTO MATERIALE EDILE</t>
  </si>
  <si>
    <t>SPESSA SRL</t>
  </si>
  <si>
    <t>69/FP</t>
  </si>
  <si>
    <t>TRASPORTO PER SCUOLE DI MONTEGROSSO D'ASTI NOVEMBRE 2018</t>
  </si>
  <si>
    <t>7142432956</t>
  </si>
  <si>
    <t>SQUILLARI AUTOSERVIZI SRL</t>
  </si>
  <si>
    <t>00760190058</t>
  </si>
  <si>
    <t>76/FP</t>
  </si>
  <si>
    <t>TRASPORTO PER SCUOLE DI MONTEGROSSO D'ASTI DICEMBRE 2018</t>
  </si>
  <si>
    <t>FPA 4/18</t>
  </si>
  <si>
    <t>corso accordo stato regioni</t>
  </si>
  <si>
    <t>STUDIO FOSSA SOCIETA' A RESPONSABILITA' LIMITATA SEMPLIFICATA</t>
  </si>
  <si>
    <t>01644700054</t>
  </si>
  <si>
    <t>Nc Split Payment ex art.17-ter DPR 633/72</t>
  </si>
  <si>
    <t>TEATRO DEGL ACERBI SOCIETA' COOPERATIVA</t>
  </si>
  <si>
    <t>01539270056</t>
  </si>
  <si>
    <t>DIREZIONE ARTISTICA PAESAGGI E OLTRE 2018</t>
  </si>
  <si>
    <t>TECHNICAL DESIGN S.R.L.</t>
  </si>
  <si>
    <t>738/PA/2018</t>
  </si>
  <si>
    <t>CANONE ANNUALE GIS MASTERS E CATASTO ANNO 2018</t>
  </si>
  <si>
    <t>00595270042</t>
  </si>
  <si>
    <t>27/09/2018</t>
  </si>
  <si>
    <t>PA3</t>
  </si>
  <si>
    <t>22/11/2018</t>
  </si>
  <si>
    <t>ACQUISTO MOQUETTE IGNIFUGA PER SCUOLA DELL'INFANZIA. IMPEGNO DI SPESA - CIG: Z28247DE7F</t>
  </si>
  <si>
    <t>Z28247DE7F</t>
  </si>
  <si>
    <t>TECNO FIRE DI BARBAN FRANCO</t>
  </si>
  <si>
    <t>01305540054</t>
  </si>
  <si>
    <t>BRBFNC52B18C111E</t>
  </si>
  <si>
    <t>26/12/2018</t>
  </si>
  <si>
    <t>TELECOM</t>
  </si>
  <si>
    <t>00488410010</t>
  </si>
  <si>
    <t>28/06/2018</t>
  </si>
  <si>
    <t>8A00089198</t>
  </si>
  <si>
    <t>06/05/2015</t>
  </si>
  <si>
    <t>COSTI SUL NUMERO 0141961874</t>
  </si>
  <si>
    <t>28/07/2018</t>
  </si>
  <si>
    <t>8a00220261</t>
  </si>
  <si>
    <t>06/05/2018</t>
  </si>
  <si>
    <t>23/08/2018</t>
  </si>
  <si>
    <t>8A00558389</t>
  </si>
  <si>
    <t>06/08/2018</t>
  </si>
  <si>
    <t>COSTI SUL N. 0141961874</t>
  </si>
  <si>
    <t>22/09/2018</t>
  </si>
  <si>
    <t>8A00720565</t>
  </si>
  <si>
    <t>05/10/2018</t>
  </si>
  <si>
    <t>8A00890007</t>
  </si>
  <si>
    <t>COSTI SU NUMERO 0141961850</t>
  </si>
  <si>
    <t>5027063F9B</t>
  </si>
  <si>
    <t>02/03/2019</t>
  </si>
  <si>
    <t>8A00893336</t>
  </si>
  <si>
    <t>COSTI SU NUMERO 0141966558</t>
  </si>
  <si>
    <t>8A00889011</t>
  </si>
  <si>
    <t>COSTI SU NUMERO 0141961890</t>
  </si>
  <si>
    <t>8A00892549</t>
  </si>
  <si>
    <t>COSTI SU NUMERO 0141877257</t>
  </si>
  <si>
    <t>8A00889160</t>
  </si>
  <si>
    <t>COSTI SU NUMERO 0141878951</t>
  </si>
  <si>
    <t>8A00888395</t>
  </si>
  <si>
    <t>COSTI SU NUMERO 0141832420</t>
  </si>
  <si>
    <t>2018E000010774</t>
  </si>
  <si>
    <t>DAL 01/10/2018 AL 30/11/2018</t>
  </si>
  <si>
    <t>Wind Tre S.p.A.</t>
  </si>
  <si>
    <t>13378520152</t>
  </si>
  <si>
    <t>02517580920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</si>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</sst>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62" customFormat="1" ht="22.5" customHeight="1">
      <c r="A2" s="160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2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7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3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7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6"/>
      <c r="AC4" s="166"/>
      <c r="AD4" s="166"/>
      <c r="AE4" s="166"/>
      <c r="AF4" s="166"/>
      <c r="AG4" s="167"/>
      <c r="AH4" s="32">
        <v>30</v>
      </c>
    </row>
    <row r="5" spans="1:34" s="15" customFormat="1" ht="22.5" customHeight="1">
      <c r="A5" s="163" t="s">
        <v>14</v>
      </c>
      <c r="B5" s="164"/>
      <c r="C5" s="168"/>
      <c r="D5" s="163" t="s">
        <v>15</v>
      </c>
      <c r="E5" s="164"/>
      <c r="F5" s="164"/>
      <c r="G5" s="164"/>
      <c r="H5" s="168"/>
      <c r="I5" s="163" t="s">
        <v>16</v>
      </c>
      <c r="J5" s="164"/>
      <c r="K5" s="168"/>
      <c r="L5" s="163" t="s">
        <v>1</v>
      </c>
      <c r="M5" s="164"/>
      <c r="N5" s="164"/>
      <c r="O5" s="163" t="s">
        <v>17</v>
      </c>
      <c r="P5" s="168"/>
      <c r="Q5" s="163" t="s">
        <v>18</v>
      </c>
      <c r="R5" s="164"/>
      <c r="S5" s="164"/>
      <c r="T5" s="168"/>
      <c r="U5" s="163" t="s">
        <v>19</v>
      </c>
      <c r="V5" s="164"/>
      <c r="W5" s="164"/>
      <c r="X5" s="58" t="s">
        <v>47</v>
      </c>
      <c r="Y5" s="163" t="s">
        <v>20</v>
      </c>
      <c r="Z5" s="168"/>
      <c r="AA5" s="169" t="s">
        <v>41</v>
      </c>
      <c r="AB5" s="170"/>
      <c r="AC5" s="170"/>
      <c r="AD5" s="170"/>
      <c r="AE5" s="170"/>
      <c r="AF5" s="170"/>
      <c r="AG5" s="170"/>
      <c r="AH5" s="17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0" t="s">
        <v>54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6"/>
      <c r="P3" s="176"/>
      <c r="Q3" s="176"/>
      <c r="R3" s="177"/>
    </row>
    <row r="4" spans="1:18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7"/>
    </row>
    <row r="5" spans="1:18" s="62" customFormat="1" ht="22.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8" t="s">
        <v>13</v>
      </c>
      <c r="L5" s="179"/>
      <c r="M5" s="179"/>
      <c r="N5" s="179"/>
      <c r="O5" s="179"/>
      <c r="P5" s="179"/>
      <c r="Q5" s="18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3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9" t="s">
        <v>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5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6"/>
      <c r="AF4" s="186"/>
      <c r="AG4" s="186"/>
      <c r="AH4" s="187"/>
      <c r="AI4" s="188"/>
    </row>
    <row r="5" spans="1:35" s="90" customFormat="1" ht="22.5" customHeight="1">
      <c r="A5" s="169" t="s">
        <v>14</v>
      </c>
      <c r="B5" s="189"/>
      <c r="C5" s="190"/>
      <c r="D5" s="169" t="s">
        <v>15</v>
      </c>
      <c r="E5" s="189"/>
      <c r="F5" s="189"/>
      <c r="G5" s="189"/>
      <c r="H5" s="189"/>
      <c r="I5" s="189"/>
      <c r="J5" s="189"/>
      <c r="K5" s="190"/>
      <c r="L5" s="169" t="s">
        <v>16</v>
      </c>
      <c r="M5" s="189"/>
      <c r="N5" s="190"/>
      <c r="O5" s="169" t="s">
        <v>1</v>
      </c>
      <c r="P5" s="189"/>
      <c r="Q5" s="189"/>
      <c r="R5" s="169" t="s">
        <v>17</v>
      </c>
      <c r="S5" s="190"/>
      <c r="T5" s="169" t="s">
        <v>18</v>
      </c>
      <c r="U5" s="189"/>
      <c r="V5" s="189"/>
      <c r="W5" s="190"/>
      <c r="X5" s="169" t="s">
        <v>19</v>
      </c>
      <c r="Y5" s="189"/>
      <c r="Z5" s="189"/>
      <c r="AA5" s="103" t="s">
        <v>47</v>
      </c>
      <c r="AB5" s="169" t="s">
        <v>20</v>
      </c>
      <c r="AC5" s="190"/>
      <c r="AD5" s="169" t="s">
        <v>64</v>
      </c>
      <c r="AE5" s="191"/>
      <c r="AF5" s="191"/>
      <c r="AG5" s="191"/>
      <c r="AH5" s="191"/>
      <c r="AI5" s="18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7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0" t="s">
        <v>56</v>
      </c>
      <c r="B3" s="161"/>
      <c r="C3" s="161"/>
      <c r="D3" s="161"/>
      <c r="E3" s="161"/>
      <c r="F3" s="161"/>
      <c r="G3" s="161"/>
      <c r="H3" s="161"/>
      <c r="I3" s="161"/>
      <c r="J3" s="161"/>
      <c r="K3" s="176"/>
      <c r="L3" s="176"/>
      <c r="M3" s="176"/>
      <c r="N3" s="176"/>
      <c r="O3" s="177"/>
    </row>
    <row r="4" spans="1:15" ht="22.5" customHeight="1">
      <c r="A4" s="160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1:15" s="62" customFormat="1" ht="22.5" customHeight="1">
      <c r="A5" s="174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92" t="s">
        <v>64</v>
      </c>
      <c r="L5" s="193"/>
      <c r="M5" s="193"/>
      <c r="N5" s="193"/>
      <c r="O5" s="19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0"/>
  <sheetViews>
    <sheetView showGridLines="0" tabSelected="1" zoomScalePageLayoutView="0" workbookViewId="0" topLeftCell="A157">
      <selection activeCell="F110" sqref="F11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1" t="s">
        <v>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8" t="s">
        <v>75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5" t="s">
        <v>72</v>
      </c>
      <c r="B5" s="196"/>
      <c r="C5" s="196"/>
      <c r="D5" s="196"/>
      <c r="E5" s="196"/>
      <c r="F5" s="197"/>
      <c r="G5" s="148">
        <f>(G163)</f>
        <v>555880.2999999998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5" t="s">
        <v>73</v>
      </c>
      <c r="B6" s="196"/>
      <c r="C6" s="196"/>
      <c r="D6" s="196"/>
      <c r="E6" s="196"/>
      <c r="F6" s="196"/>
      <c r="G6" s="149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9" t="s">
        <v>14</v>
      </c>
      <c r="B8" s="189"/>
      <c r="C8" s="190"/>
      <c r="D8" s="169" t="s">
        <v>15</v>
      </c>
      <c r="E8" s="189"/>
      <c r="F8" s="189"/>
      <c r="G8" s="189"/>
      <c r="H8" s="189"/>
      <c r="I8" s="189"/>
      <c r="J8" s="189"/>
      <c r="K8" s="190"/>
      <c r="L8" s="169" t="s">
        <v>16</v>
      </c>
      <c r="M8" s="189"/>
      <c r="N8" s="190"/>
      <c r="O8" s="169" t="s">
        <v>1</v>
      </c>
      <c r="P8" s="189"/>
      <c r="Q8" s="189"/>
      <c r="R8" s="169" t="s">
        <v>17</v>
      </c>
      <c r="S8" s="190"/>
      <c r="T8" s="169" t="s">
        <v>18</v>
      </c>
      <c r="U8" s="189"/>
      <c r="V8" s="189"/>
      <c r="W8" s="190"/>
      <c r="X8" s="169" t="s">
        <v>19</v>
      </c>
      <c r="Y8" s="189"/>
      <c r="Z8" s="18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502</v>
      </c>
      <c r="C11" s="109" t="s">
        <v>82</v>
      </c>
      <c r="D11" s="150" t="s">
        <v>83</v>
      </c>
      <c r="E11" s="109" t="s">
        <v>84</v>
      </c>
      <c r="F11" s="111" t="s">
        <v>85</v>
      </c>
      <c r="G11" s="112">
        <v>-192.15</v>
      </c>
      <c r="H11" s="112">
        <v>-34.65</v>
      </c>
      <c r="I11" s="143" t="s">
        <v>86</v>
      </c>
      <c r="J11" s="112">
        <f aca="true" t="shared" si="0" ref="J11:J36">IF(I11="SI",G11-H11,G11)</f>
        <v>-157.5</v>
      </c>
      <c r="K11" s="151" t="s">
        <v>87</v>
      </c>
      <c r="L11" s="108">
        <v>2018</v>
      </c>
      <c r="M11" s="108">
        <v>1927</v>
      </c>
      <c r="N11" s="109" t="s">
        <v>88</v>
      </c>
      <c r="O11" s="111" t="s">
        <v>80</v>
      </c>
      <c r="P11" s="109" t="s">
        <v>81</v>
      </c>
      <c r="Q11" s="109" t="s">
        <v>76</v>
      </c>
      <c r="R11" s="108" t="s">
        <v>77</v>
      </c>
      <c r="S11" s="111" t="s">
        <v>77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76</v>
      </c>
      <c r="AB11" s="109" t="s">
        <v>89</v>
      </c>
      <c r="AC11" s="107" t="e">
        <f>IF(O11=#REF!,0,1)</f>
        <v>#REF!</v>
      </c>
    </row>
    <row r="12" spans="1:29" ht="15">
      <c r="A12" s="108">
        <v>2018</v>
      </c>
      <c r="B12" s="108">
        <v>883</v>
      </c>
      <c r="C12" s="109" t="s">
        <v>91</v>
      </c>
      <c r="D12" s="150" t="s">
        <v>92</v>
      </c>
      <c r="E12" s="109" t="s">
        <v>93</v>
      </c>
      <c r="F12" s="111" t="s">
        <v>94</v>
      </c>
      <c r="G12" s="112">
        <v>805.2</v>
      </c>
      <c r="H12" s="112">
        <v>145.2</v>
      </c>
      <c r="I12" s="143" t="s">
        <v>86</v>
      </c>
      <c r="J12" s="112">
        <f t="shared" si="0"/>
        <v>660</v>
      </c>
      <c r="K12" s="151" t="s">
        <v>95</v>
      </c>
      <c r="L12" s="108">
        <v>2018</v>
      </c>
      <c r="M12" s="108">
        <v>3485</v>
      </c>
      <c r="N12" s="109" t="s">
        <v>91</v>
      </c>
      <c r="O12" s="111" t="s">
        <v>96</v>
      </c>
      <c r="P12" s="109" t="s">
        <v>97</v>
      </c>
      <c r="Q12" s="109" t="s">
        <v>98</v>
      </c>
      <c r="R12" s="108" t="s">
        <v>77</v>
      </c>
      <c r="S12" s="111" t="s">
        <v>77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76</v>
      </c>
      <c r="AB12" s="109" t="s">
        <v>99</v>
      </c>
      <c r="AC12" s="107">
        <f aca="true" t="shared" si="1" ref="AC12:AC37">IF(O12=O11,0,1)</f>
        <v>1</v>
      </c>
    </row>
    <row r="13" spans="1:29" ht="15">
      <c r="A13" s="108">
        <v>2018</v>
      </c>
      <c r="B13" s="108">
        <v>821</v>
      </c>
      <c r="C13" s="109" t="s">
        <v>100</v>
      </c>
      <c r="D13" s="150" t="s">
        <v>101</v>
      </c>
      <c r="E13" s="109" t="s">
        <v>102</v>
      </c>
      <c r="F13" s="111" t="s">
        <v>103</v>
      </c>
      <c r="G13" s="112">
        <v>23934.36</v>
      </c>
      <c r="H13" s="112">
        <v>4178.91</v>
      </c>
      <c r="I13" s="143" t="s">
        <v>86</v>
      </c>
      <c r="J13" s="112">
        <f t="shared" si="0"/>
        <v>19755.45</v>
      </c>
      <c r="K13" s="151" t="s">
        <v>104</v>
      </c>
      <c r="L13" s="108">
        <v>2018</v>
      </c>
      <c r="M13" s="108">
        <v>3291</v>
      </c>
      <c r="N13" s="109" t="s">
        <v>100</v>
      </c>
      <c r="O13" s="111" t="s">
        <v>105</v>
      </c>
      <c r="P13" s="109" t="s">
        <v>106</v>
      </c>
      <c r="Q13" s="109" t="s">
        <v>106</v>
      </c>
      <c r="R13" s="108">
        <v>60</v>
      </c>
      <c r="S13" s="111" t="s">
        <v>107</v>
      </c>
      <c r="T13" s="108">
        <v>1030103</v>
      </c>
      <c r="U13" s="108">
        <v>1130</v>
      </c>
      <c r="V13" s="108">
        <v>10</v>
      </c>
      <c r="W13" s="108">
        <v>1</v>
      </c>
      <c r="X13" s="113">
        <v>2018</v>
      </c>
      <c r="Y13" s="113">
        <v>462</v>
      </c>
      <c r="Z13" s="113">
        <v>0</v>
      </c>
      <c r="AA13" s="114" t="s">
        <v>76</v>
      </c>
      <c r="AB13" s="109" t="s">
        <v>108</v>
      </c>
      <c r="AC13" s="107">
        <f t="shared" si="1"/>
        <v>1</v>
      </c>
    </row>
    <row r="14" spans="1:29" ht="15">
      <c r="A14" s="108">
        <v>2018</v>
      </c>
      <c r="B14" s="108">
        <v>830</v>
      </c>
      <c r="C14" s="109" t="s">
        <v>100</v>
      </c>
      <c r="D14" s="150" t="s">
        <v>109</v>
      </c>
      <c r="E14" s="109" t="s">
        <v>110</v>
      </c>
      <c r="F14" s="111" t="s">
        <v>111</v>
      </c>
      <c r="G14" s="112">
        <v>2.6</v>
      </c>
      <c r="H14" s="112">
        <v>0</v>
      </c>
      <c r="I14" s="143" t="s">
        <v>86</v>
      </c>
      <c r="J14" s="112">
        <f t="shared" si="0"/>
        <v>2.6</v>
      </c>
      <c r="K14" s="151" t="s">
        <v>104</v>
      </c>
      <c r="L14" s="108">
        <v>2018</v>
      </c>
      <c r="M14" s="108">
        <v>3294</v>
      </c>
      <c r="N14" s="109" t="s">
        <v>100</v>
      </c>
      <c r="O14" s="111" t="s">
        <v>105</v>
      </c>
      <c r="P14" s="109" t="s">
        <v>106</v>
      </c>
      <c r="Q14" s="109" t="s">
        <v>106</v>
      </c>
      <c r="R14" s="108">
        <v>60</v>
      </c>
      <c r="S14" s="111" t="s">
        <v>107</v>
      </c>
      <c r="T14" s="108">
        <v>1030103</v>
      </c>
      <c r="U14" s="108">
        <v>1130</v>
      </c>
      <c r="V14" s="108">
        <v>10</v>
      </c>
      <c r="W14" s="108">
        <v>1</v>
      </c>
      <c r="X14" s="113">
        <v>2018</v>
      </c>
      <c r="Y14" s="113">
        <v>462</v>
      </c>
      <c r="Z14" s="113">
        <v>0</v>
      </c>
      <c r="AA14" s="114" t="s">
        <v>76</v>
      </c>
      <c r="AB14" s="109" t="s">
        <v>112</v>
      </c>
      <c r="AC14" s="107">
        <f t="shared" si="1"/>
        <v>0</v>
      </c>
    </row>
    <row r="15" spans="1:29" ht="15">
      <c r="A15" s="108">
        <v>2018</v>
      </c>
      <c r="B15" s="108">
        <v>894</v>
      </c>
      <c r="C15" s="109" t="s">
        <v>113</v>
      </c>
      <c r="D15" s="150" t="s">
        <v>114</v>
      </c>
      <c r="E15" s="109" t="s">
        <v>93</v>
      </c>
      <c r="F15" s="111" t="s">
        <v>103</v>
      </c>
      <c r="G15" s="112">
        <v>1786.28</v>
      </c>
      <c r="H15" s="112">
        <v>320.19</v>
      </c>
      <c r="I15" s="143" t="s">
        <v>86</v>
      </c>
      <c r="J15" s="112">
        <f t="shared" si="0"/>
        <v>1466.09</v>
      </c>
      <c r="K15" s="151" t="s">
        <v>104</v>
      </c>
      <c r="L15" s="108">
        <v>2018</v>
      </c>
      <c r="M15" s="108">
        <v>3509</v>
      </c>
      <c r="N15" s="109" t="s">
        <v>113</v>
      </c>
      <c r="O15" s="111" t="s">
        <v>105</v>
      </c>
      <c r="P15" s="109" t="s">
        <v>106</v>
      </c>
      <c r="Q15" s="109" t="s">
        <v>106</v>
      </c>
      <c r="R15" s="108">
        <v>60</v>
      </c>
      <c r="S15" s="111" t="s">
        <v>107</v>
      </c>
      <c r="T15" s="108">
        <v>1030103</v>
      </c>
      <c r="U15" s="108">
        <v>1130</v>
      </c>
      <c r="V15" s="108">
        <v>10</v>
      </c>
      <c r="W15" s="108">
        <v>1</v>
      </c>
      <c r="X15" s="113">
        <v>2018</v>
      </c>
      <c r="Y15" s="113">
        <v>462</v>
      </c>
      <c r="Z15" s="113">
        <v>0</v>
      </c>
      <c r="AA15" s="114" t="s">
        <v>76</v>
      </c>
      <c r="AB15" s="109" t="s">
        <v>115</v>
      </c>
      <c r="AC15" s="107">
        <f t="shared" si="1"/>
        <v>0</v>
      </c>
    </row>
    <row r="16" spans="1:29" ht="15">
      <c r="A16" s="108">
        <v>2018</v>
      </c>
      <c r="B16" s="108">
        <v>839</v>
      </c>
      <c r="C16" s="109" t="s">
        <v>121</v>
      </c>
      <c r="D16" s="150" t="s">
        <v>122</v>
      </c>
      <c r="E16" s="109" t="s">
        <v>123</v>
      </c>
      <c r="F16" s="111" t="s">
        <v>124</v>
      </c>
      <c r="G16" s="112">
        <v>40919.08</v>
      </c>
      <c r="H16" s="112">
        <v>3719.92</v>
      </c>
      <c r="I16" s="143" t="s">
        <v>86</v>
      </c>
      <c r="J16" s="112">
        <f t="shared" si="0"/>
        <v>37199.16</v>
      </c>
      <c r="K16" s="151" t="s">
        <v>117</v>
      </c>
      <c r="L16" s="108">
        <v>2018</v>
      </c>
      <c r="M16" s="108">
        <v>3350</v>
      </c>
      <c r="N16" s="109" t="s">
        <v>121</v>
      </c>
      <c r="O16" s="111" t="s">
        <v>118</v>
      </c>
      <c r="P16" s="109" t="s">
        <v>116</v>
      </c>
      <c r="Q16" s="109" t="s">
        <v>116</v>
      </c>
      <c r="R16" s="108" t="s">
        <v>77</v>
      </c>
      <c r="S16" s="111" t="s">
        <v>77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76</v>
      </c>
      <c r="AB16" s="109" t="s">
        <v>125</v>
      </c>
      <c r="AC16" s="107" t="e">
        <f>IF(O16=#REF!,0,1)</f>
        <v>#REF!</v>
      </c>
    </row>
    <row r="17" spans="1:29" ht="15">
      <c r="A17" s="108">
        <v>2018</v>
      </c>
      <c r="B17" s="108">
        <v>915</v>
      </c>
      <c r="C17" s="109" t="s">
        <v>126</v>
      </c>
      <c r="D17" s="150" t="s">
        <v>127</v>
      </c>
      <c r="E17" s="109" t="s">
        <v>128</v>
      </c>
      <c r="F17" s="111" t="s">
        <v>129</v>
      </c>
      <c r="G17" s="112">
        <v>40919.08</v>
      </c>
      <c r="H17" s="112">
        <v>3719.92</v>
      </c>
      <c r="I17" s="143" t="s">
        <v>86</v>
      </c>
      <c r="J17" s="112">
        <f t="shared" si="0"/>
        <v>37199.16</v>
      </c>
      <c r="K17" s="151" t="s">
        <v>117</v>
      </c>
      <c r="L17" s="108">
        <v>2018</v>
      </c>
      <c r="M17" s="108">
        <v>3558</v>
      </c>
      <c r="N17" s="109" t="s">
        <v>126</v>
      </c>
      <c r="O17" s="111" t="s">
        <v>118</v>
      </c>
      <c r="P17" s="109" t="s">
        <v>116</v>
      </c>
      <c r="Q17" s="109" t="s">
        <v>116</v>
      </c>
      <c r="R17" s="108" t="s">
        <v>77</v>
      </c>
      <c r="S17" s="111" t="s">
        <v>77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76</v>
      </c>
      <c r="AB17" s="109" t="s">
        <v>130</v>
      </c>
      <c r="AC17" s="107">
        <f t="shared" si="1"/>
        <v>0</v>
      </c>
    </row>
    <row r="18" spans="1:29" ht="15">
      <c r="A18" s="108">
        <v>2018</v>
      </c>
      <c r="B18" s="108">
        <v>823</v>
      </c>
      <c r="C18" s="109" t="s">
        <v>100</v>
      </c>
      <c r="D18" s="150" t="s">
        <v>135</v>
      </c>
      <c r="E18" s="109" t="s">
        <v>110</v>
      </c>
      <c r="F18" s="111" t="s">
        <v>136</v>
      </c>
      <c r="G18" s="112">
        <v>1059</v>
      </c>
      <c r="H18" s="112">
        <v>190.97</v>
      </c>
      <c r="I18" s="143" t="s">
        <v>86</v>
      </c>
      <c r="J18" s="112">
        <f t="shared" si="0"/>
        <v>868.03</v>
      </c>
      <c r="K18" s="151" t="s">
        <v>76</v>
      </c>
      <c r="L18" s="108">
        <v>2018</v>
      </c>
      <c r="M18" s="108">
        <v>3289</v>
      </c>
      <c r="N18" s="109" t="s">
        <v>100</v>
      </c>
      <c r="O18" s="111" t="s">
        <v>131</v>
      </c>
      <c r="P18" s="109" t="s">
        <v>132</v>
      </c>
      <c r="Q18" s="109" t="s">
        <v>76</v>
      </c>
      <c r="R18" s="108" t="s">
        <v>77</v>
      </c>
      <c r="S18" s="111" t="s">
        <v>77</v>
      </c>
      <c r="T18" s="108"/>
      <c r="U18" s="108">
        <v>0</v>
      </c>
      <c r="V18" s="108">
        <v>0</v>
      </c>
      <c r="W18" s="108">
        <v>0</v>
      </c>
      <c r="X18" s="113">
        <v>0</v>
      </c>
      <c r="Y18" s="113">
        <v>0</v>
      </c>
      <c r="Z18" s="113">
        <v>0</v>
      </c>
      <c r="AA18" s="114" t="s">
        <v>76</v>
      </c>
      <c r="AB18" s="109" t="s">
        <v>110</v>
      </c>
      <c r="AC18" s="107">
        <f t="shared" si="1"/>
        <v>1</v>
      </c>
    </row>
    <row r="19" spans="1:29" ht="15">
      <c r="A19" s="108">
        <v>2018</v>
      </c>
      <c r="B19" s="108">
        <v>920</v>
      </c>
      <c r="C19" s="109" t="s">
        <v>137</v>
      </c>
      <c r="D19" s="150" t="s">
        <v>138</v>
      </c>
      <c r="E19" s="109" t="s">
        <v>137</v>
      </c>
      <c r="F19" s="111" t="s">
        <v>139</v>
      </c>
      <c r="G19" s="112">
        <v>296.9</v>
      </c>
      <c r="H19" s="112">
        <v>53.54</v>
      </c>
      <c r="I19" s="143" t="s">
        <v>86</v>
      </c>
      <c r="J19" s="112">
        <f t="shared" si="0"/>
        <v>243.35999999999999</v>
      </c>
      <c r="K19" s="151" t="s">
        <v>76</v>
      </c>
      <c r="L19" s="108">
        <v>2018</v>
      </c>
      <c r="M19" s="108">
        <v>3586</v>
      </c>
      <c r="N19" s="109" t="s">
        <v>137</v>
      </c>
      <c r="O19" s="111" t="s">
        <v>131</v>
      </c>
      <c r="P19" s="109" t="s">
        <v>132</v>
      </c>
      <c r="Q19" s="109" t="s">
        <v>76</v>
      </c>
      <c r="R19" s="108" t="s">
        <v>77</v>
      </c>
      <c r="S19" s="111" t="s">
        <v>77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76</v>
      </c>
      <c r="AB19" s="109" t="s">
        <v>140</v>
      </c>
      <c r="AC19" s="107">
        <f t="shared" si="1"/>
        <v>0</v>
      </c>
    </row>
    <row r="20" spans="1:29" ht="15">
      <c r="A20" s="108">
        <v>2018</v>
      </c>
      <c r="B20" s="108">
        <v>842</v>
      </c>
      <c r="C20" s="109" t="s">
        <v>141</v>
      </c>
      <c r="D20" s="150" t="s">
        <v>142</v>
      </c>
      <c r="E20" s="109" t="s">
        <v>121</v>
      </c>
      <c r="F20" s="111" t="s">
        <v>143</v>
      </c>
      <c r="G20" s="112">
        <v>6.47</v>
      </c>
      <c r="H20" s="112">
        <v>1.17</v>
      </c>
      <c r="I20" s="143" t="s">
        <v>86</v>
      </c>
      <c r="J20" s="112">
        <f t="shared" si="0"/>
        <v>5.3</v>
      </c>
      <c r="K20" s="151" t="s">
        <v>76</v>
      </c>
      <c r="L20" s="108">
        <v>2018</v>
      </c>
      <c r="M20" s="108">
        <v>3360</v>
      </c>
      <c r="N20" s="109" t="s">
        <v>141</v>
      </c>
      <c r="O20" s="111" t="s">
        <v>144</v>
      </c>
      <c r="P20" s="109" t="s">
        <v>145</v>
      </c>
      <c r="Q20" s="109" t="s">
        <v>146</v>
      </c>
      <c r="R20" s="108" t="s">
        <v>77</v>
      </c>
      <c r="S20" s="111" t="s">
        <v>77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76</v>
      </c>
      <c r="AB20" s="109" t="s">
        <v>147</v>
      </c>
      <c r="AC20" s="107">
        <f t="shared" si="1"/>
        <v>1</v>
      </c>
    </row>
    <row r="21" spans="1:29" ht="15">
      <c r="A21" s="108">
        <v>2018</v>
      </c>
      <c r="B21" s="108">
        <v>935</v>
      </c>
      <c r="C21" s="109" t="s">
        <v>148</v>
      </c>
      <c r="D21" s="150" t="s">
        <v>149</v>
      </c>
      <c r="E21" s="109" t="s">
        <v>148</v>
      </c>
      <c r="F21" s="111" t="s">
        <v>150</v>
      </c>
      <c r="G21" s="112">
        <v>118.8</v>
      </c>
      <c r="H21" s="112">
        <v>10.8</v>
      </c>
      <c r="I21" s="143" t="s">
        <v>86</v>
      </c>
      <c r="J21" s="112">
        <f t="shared" si="0"/>
        <v>108</v>
      </c>
      <c r="K21" s="151" t="s">
        <v>151</v>
      </c>
      <c r="L21" s="108">
        <v>2019</v>
      </c>
      <c r="M21" s="108">
        <v>33</v>
      </c>
      <c r="N21" s="109" t="s">
        <v>152</v>
      </c>
      <c r="O21" s="111" t="s">
        <v>153</v>
      </c>
      <c r="P21" s="109" t="s">
        <v>154</v>
      </c>
      <c r="Q21" s="109" t="s">
        <v>155</v>
      </c>
      <c r="R21" s="108" t="s">
        <v>77</v>
      </c>
      <c r="S21" s="111" t="s">
        <v>77</v>
      </c>
      <c r="T21" s="108"/>
      <c r="U21" s="108">
        <v>0</v>
      </c>
      <c r="V21" s="108">
        <v>0</v>
      </c>
      <c r="W21" s="108">
        <v>0</v>
      </c>
      <c r="X21" s="113">
        <v>2014</v>
      </c>
      <c r="Y21" s="113">
        <v>113</v>
      </c>
      <c r="Z21" s="113">
        <v>0</v>
      </c>
      <c r="AA21" s="114" t="s">
        <v>76</v>
      </c>
      <c r="AB21" s="109" t="s">
        <v>156</v>
      </c>
      <c r="AC21" s="107">
        <f t="shared" si="1"/>
        <v>1</v>
      </c>
    </row>
    <row r="22" spans="1:29" ht="15">
      <c r="A22" s="108">
        <v>2018</v>
      </c>
      <c r="B22" s="108">
        <v>871</v>
      </c>
      <c r="C22" s="109" t="s">
        <v>163</v>
      </c>
      <c r="D22" s="150" t="s">
        <v>164</v>
      </c>
      <c r="E22" s="109" t="s">
        <v>165</v>
      </c>
      <c r="F22" s="111" t="s">
        <v>166</v>
      </c>
      <c r="G22" s="112">
        <v>4107.74</v>
      </c>
      <c r="H22" s="112">
        <v>740.74</v>
      </c>
      <c r="I22" s="143" t="s">
        <v>86</v>
      </c>
      <c r="J22" s="112">
        <f t="shared" si="0"/>
        <v>3367</v>
      </c>
      <c r="K22" s="151" t="s">
        <v>167</v>
      </c>
      <c r="L22" s="108">
        <v>2018</v>
      </c>
      <c r="M22" s="108">
        <v>3430</v>
      </c>
      <c r="N22" s="109" t="s">
        <v>163</v>
      </c>
      <c r="O22" s="111" t="s">
        <v>160</v>
      </c>
      <c r="P22" s="109" t="s">
        <v>161</v>
      </c>
      <c r="Q22" s="109" t="s">
        <v>162</v>
      </c>
      <c r="R22" s="108" t="s">
        <v>77</v>
      </c>
      <c r="S22" s="111" t="s">
        <v>77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76</v>
      </c>
      <c r="AB22" s="109" t="s">
        <v>168</v>
      </c>
      <c r="AC22" s="107">
        <f t="shared" si="1"/>
        <v>1</v>
      </c>
    </row>
    <row r="23" spans="1:29" ht="15">
      <c r="A23" s="108">
        <v>2018</v>
      </c>
      <c r="B23" s="108">
        <v>897</v>
      </c>
      <c r="C23" s="109" t="s">
        <v>128</v>
      </c>
      <c r="D23" s="150" t="s">
        <v>169</v>
      </c>
      <c r="E23" s="109" t="s">
        <v>113</v>
      </c>
      <c r="F23" s="111" t="s">
        <v>170</v>
      </c>
      <c r="G23" s="112">
        <v>421.3</v>
      </c>
      <c r="H23" s="112">
        <v>64.94</v>
      </c>
      <c r="I23" s="143" t="s">
        <v>86</v>
      </c>
      <c r="J23" s="112">
        <f t="shared" si="0"/>
        <v>356.36</v>
      </c>
      <c r="K23" s="151" t="s">
        <v>171</v>
      </c>
      <c r="L23" s="108">
        <v>2018</v>
      </c>
      <c r="M23" s="108">
        <v>3527</v>
      </c>
      <c r="N23" s="109" t="s">
        <v>128</v>
      </c>
      <c r="O23" s="111" t="s">
        <v>172</v>
      </c>
      <c r="P23" s="109" t="s">
        <v>173</v>
      </c>
      <c r="Q23" s="109" t="s">
        <v>174</v>
      </c>
      <c r="R23" s="108" t="s">
        <v>77</v>
      </c>
      <c r="S23" s="111" t="s">
        <v>77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76</v>
      </c>
      <c r="AB23" s="109" t="s">
        <v>175</v>
      </c>
      <c r="AC23" s="107">
        <f t="shared" si="1"/>
        <v>1</v>
      </c>
    </row>
    <row r="24" spans="1:29" ht="15">
      <c r="A24" s="108">
        <v>2018</v>
      </c>
      <c r="B24" s="108">
        <v>898</v>
      </c>
      <c r="C24" s="109" t="s">
        <v>128</v>
      </c>
      <c r="D24" s="150" t="s">
        <v>176</v>
      </c>
      <c r="E24" s="109" t="s">
        <v>128</v>
      </c>
      <c r="F24" s="111" t="s">
        <v>177</v>
      </c>
      <c r="G24" s="112">
        <v>66.88</v>
      </c>
      <c r="H24" s="112">
        <v>10.22</v>
      </c>
      <c r="I24" s="143" t="s">
        <v>86</v>
      </c>
      <c r="J24" s="112">
        <f t="shared" si="0"/>
        <v>56.66</v>
      </c>
      <c r="K24" s="151" t="s">
        <v>178</v>
      </c>
      <c r="L24" s="108">
        <v>2018</v>
      </c>
      <c r="M24" s="108">
        <v>3532</v>
      </c>
      <c r="N24" s="109" t="s">
        <v>128</v>
      </c>
      <c r="O24" s="111" t="s">
        <v>172</v>
      </c>
      <c r="P24" s="109" t="s">
        <v>173</v>
      </c>
      <c r="Q24" s="109" t="s">
        <v>174</v>
      </c>
      <c r="R24" s="108" t="s">
        <v>77</v>
      </c>
      <c r="S24" s="111" t="s">
        <v>77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76</v>
      </c>
      <c r="AB24" s="109" t="s">
        <v>175</v>
      </c>
      <c r="AC24" s="107">
        <f t="shared" si="1"/>
        <v>0</v>
      </c>
    </row>
    <row r="25" spans="1:29" ht="15">
      <c r="A25" s="108">
        <v>2018</v>
      </c>
      <c r="B25" s="108">
        <v>818</v>
      </c>
      <c r="C25" s="109" t="s">
        <v>123</v>
      </c>
      <c r="D25" s="150" t="s">
        <v>182</v>
      </c>
      <c r="E25" s="109" t="s">
        <v>183</v>
      </c>
      <c r="F25" s="111" t="s">
        <v>184</v>
      </c>
      <c r="G25" s="112">
        <v>265.61</v>
      </c>
      <c r="H25" s="112">
        <v>47.9</v>
      </c>
      <c r="I25" s="143" t="s">
        <v>86</v>
      </c>
      <c r="J25" s="112">
        <f t="shared" si="0"/>
        <v>217.71</v>
      </c>
      <c r="K25" s="151" t="s">
        <v>185</v>
      </c>
      <c r="L25" s="108">
        <v>2018</v>
      </c>
      <c r="M25" s="108">
        <v>3278</v>
      </c>
      <c r="N25" s="109" t="s">
        <v>123</v>
      </c>
      <c r="O25" s="111" t="s">
        <v>179</v>
      </c>
      <c r="P25" s="109" t="s">
        <v>180</v>
      </c>
      <c r="Q25" s="109" t="s">
        <v>181</v>
      </c>
      <c r="R25" s="108" t="s">
        <v>77</v>
      </c>
      <c r="S25" s="111" t="s">
        <v>77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76</v>
      </c>
      <c r="AB25" s="109" t="s">
        <v>125</v>
      </c>
      <c r="AC25" s="107" t="e">
        <f>IF(O25=#REF!,0,1)</f>
        <v>#REF!</v>
      </c>
    </row>
    <row r="26" spans="1:29" ht="15">
      <c r="A26" s="108">
        <v>2018</v>
      </c>
      <c r="B26" s="108">
        <v>838</v>
      </c>
      <c r="C26" s="109" t="s">
        <v>121</v>
      </c>
      <c r="D26" s="150" t="s">
        <v>188</v>
      </c>
      <c r="E26" s="109" t="s">
        <v>189</v>
      </c>
      <c r="F26" s="111" t="s">
        <v>190</v>
      </c>
      <c r="G26" s="112">
        <v>3359.66</v>
      </c>
      <c r="H26" s="112">
        <v>605.84</v>
      </c>
      <c r="I26" s="143" t="s">
        <v>86</v>
      </c>
      <c r="J26" s="112">
        <f t="shared" si="0"/>
        <v>2753.8199999999997</v>
      </c>
      <c r="K26" s="151" t="s">
        <v>76</v>
      </c>
      <c r="L26" s="108">
        <v>2018</v>
      </c>
      <c r="M26" s="108">
        <v>3346</v>
      </c>
      <c r="N26" s="109" t="s">
        <v>121</v>
      </c>
      <c r="O26" s="111" t="s">
        <v>191</v>
      </c>
      <c r="P26" s="109" t="s">
        <v>192</v>
      </c>
      <c r="Q26" s="109" t="s">
        <v>192</v>
      </c>
      <c r="R26" s="108" t="s">
        <v>77</v>
      </c>
      <c r="S26" s="111" t="s">
        <v>77</v>
      </c>
      <c r="T26" s="108"/>
      <c r="U26" s="108">
        <v>0</v>
      </c>
      <c r="V26" s="108">
        <v>0</v>
      </c>
      <c r="W26" s="108">
        <v>0</v>
      </c>
      <c r="X26" s="113">
        <v>0</v>
      </c>
      <c r="Y26" s="113">
        <v>0</v>
      </c>
      <c r="Z26" s="113">
        <v>0</v>
      </c>
      <c r="AA26" s="114" t="s">
        <v>76</v>
      </c>
      <c r="AB26" s="109" t="s">
        <v>152</v>
      </c>
      <c r="AC26" s="107" t="e">
        <f>IF(O26=#REF!,0,1)</f>
        <v>#REF!</v>
      </c>
    </row>
    <row r="27" spans="1:29" ht="15">
      <c r="A27" s="108">
        <v>2018</v>
      </c>
      <c r="B27" s="108">
        <v>872</v>
      </c>
      <c r="C27" s="109" t="s">
        <v>163</v>
      </c>
      <c r="D27" s="150" t="s">
        <v>169</v>
      </c>
      <c r="E27" s="109" t="s">
        <v>165</v>
      </c>
      <c r="F27" s="111" t="s">
        <v>166</v>
      </c>
      <c r="G27" s="112">
        <v>2662.04</v>
      </c>
      <c r="H27" s="112">
        <v>480.04</v>
      </c>
      <c r="I27" s="143" t="s">
        <v>86</v>
      </c>
      <c r="J27" s="112">
        <f t="shared" si="0"/>
        <v>2182</v>
      </c>
      <c r="K27" s="151" t="s">
        <v>197</v>
      </c>
      <c r="L27" s="108">
        <v>2018</v>
      </c>
      <c r="M27" s="108">
        <v>3435</v>
      </c>
      <c r="N27" s="109" t="s">
        <v>163</v>
      </c>
      <c r="O27" s="111" t="s">
        <v>193</v>
      </c>
      <c r="P27" s="109" t="s">
        <v>194</v>
      </c>
      <c r="Q27" s="109" t="s">
        <v>195</v>
      </c>
      <c r="R27" s="108">
        <v>9</v>
      </c>
      <c r="S27" s="111" t="s">
        <v>133</v>
      </c>
      <c r="T27" s="108">
        <v>1080103</v>
      </c>
      <c r="U27" s="108">
        <v>2780</v>
      </c>
      <c r="V27" s="108">
        <v>20</v>
      </c>
      <c r="W27" s="108">
        <v>4</v>
      </c>
      <c r="X27" s="113">
        <v>2018</v>
      </c>
      <c r="Y27" s="113">
        <v>659</v>
      </c>
      <c r="Z27" s="113">
        <v>0</v>
      </c>
      <c r="AA27" s="114" t="s">
        <v>76</v>
      </c>
      <c r="AB27" s="109" t="s">
        <v>198</v>
      </c>
      <c r="AC27" s="107" t="e">
        <f>IF(O27=#REF!,0,1)</f>
        <v>#REF!</v>
      </c>
    </row>
    <row r="28" spans="1:29" ht="15">
      <c r="A28" s="108">
        <v>2018</v>
      </c>
      <c r="B28" s="108">
        <v>813</v>
      </c>
      <c r="C28" s="109" t="s">
        <v>200</v>
      </c>
      <c r="D28" s="150" t="s">
        <v>201</v>
      </c>
      <c r="E28" s="109" t="s">
        <v>202</v>
      </c>
      <c r="F28" s="111" t="s">
        <v>203</v>
      </c>
      <c r="G28" s="112">
        <v>512.16</v>
      </c>
      <c r="H28" s="112">
        <v>0</v>
      </c>
      <c r="I28" s="143" t="s">
        <v>86</v>
      </c>
      <c r="J28" s="112">
        <f t="shared" si="0"/>
        <v>512.16</v>
      </c>
      <c r="K28" s="151" t="s">
        <v>204</v>
      </c>
      <c r="L28" s="108">
        <v>2018</v>
      </c>
      <c r="M28" s="108">
        <v>3239</v>
      </c>
      <c r="N28" s="109" t="s">
        <v>200</v>
      </c>
      <c r="O28" s="111" t="s">
        <v>199</v>
      </c>
      <c r="P28" s="109" t="s">
        <v>205</v>
      </c>
      <c r="Q28" s="109" t="s">
        <v>76</v>
      </c>
      <c r="R28" s="108">
        <v>9</v>
      </c>
      <c r="S28" s="111" t="s">
        <v>133</v>
      </c>
      <c r="T28" s="108">
        <v>1010203</v>
      </c>
      <c r="U28" s="108">
        <v>140</v>
      </c>
      <c r="V28" s="108">
        <v>130</v>
      </c>
      <c r="W28" s="108">
        <v>1</v>
      </c>
      <c r="X28" s="113">
        <v>2018</v>
      </c>
      <c r="Y28" s="113">
        <v>173</v>
      </c>
      <c r="Z28" s="113">
        <v>0</v>
      </c>
      <c r="AA28" s="114" t="s">
        <v>76</v>
      </c>
      <c r="AB28" s="109" t="s">
        <v>140</v>
      </c>
      <c r="AC28" s="107">
        <f t="shared" si="1"/>
        <v>1</v>
      </c>
    </row>
    <row r="29" spans="1:29" ht="15">
      <c r="A29" s="108">
        <v>2018</v>
      </c>
      <c r="B29" s="108">
        <v>903</v>
      </c>
      <c r="C29" s="109" t="s">
        <v>206</v>
      </c>
      <c r="D29" s="150" t="s">
        <v>207</v>
      </c>
      <c r="E29" s="109" t="s">
        <v>128</v>
      </c>
      <c r="F29" s="111" t="s">
        <v>208</v>
      </c>
      <c r="G29" s="112">
        <v>141.46</v>
      </c>
      <c r="H29" s="112">
        <v>0</v>
      </c>
      <c r="I29" s="143" t="s">
        <v>86</v>
      </c>
      <c r="J29" s="112">
        <f t="shared" si="0"/>
        <v>141.46</v>
      </c>
      <c r="K29" s="151" t="s">
        <v>204</v>
      </c>
      <c r="L29" s="108">
        <v>2018</v>
      </c>
      <c r="M29" s="108">
        <v>3548</v>
      </c>
      <c r="N29" s="109" t="s">
        <v>206</v>
      </c>
      <c r="O29" s="111" t="s">
        <v>199</v>
      </c>
      <c r="P29" s="109" t="s">
        <v>205</v>
      </c>
      <c r="Q29" s="109" t="s">
        <v>76</v>
      </c>
      <c r="R29" s="108">
        <v>9</v>
      </c>
      <c r="S29" s="111" t="s">
        <v>133</v>
      </c>
      <c r="T29" s="108">
        <v>1010203</v>
      </c>
      <c r="U29" s="108">
        <v>140</v>
      </c>
      <c r="V29" s="108">
        <v>130</v>
      </c>
      <c r="W29" s="108">
        <v>1</v>
      </c>
      <c r="X29" s="113">
        <v>2018</v>
      </c>
      <c r="Y29" s="113">
        <v>173</v>
      </c>
      <c r="Z29" s="113">
        <v>0</v>
      </c>
      <c r="AA29" s="114" t="s">
        <v>76</v>
      </c>
      <c r="AB29" s="109" t="s">
        <v>112</v>
      </c>
      <c r="AC29" s="107">
        <f t="shared" si="1"/>
        <v>0</v>
      </c>
    </row>
    <row r="30" spans="1:29" ht="15">
      <c r="A30" s="108">
        <v>2018</v>
      </c>
      <c r="B30" s="108">
        <v>827</v>
      </c>
      <c r="C30" s="109" t="s">
        <v>100</v>
      </c>
      <c r="D30" s="150" t="s">
        <v>212</v>
      </c>
      <c r="E30" s="109" t="s">
        <v>123</v>
      </c>
      <c r="F30" s="111" t="s">
        <v>213</v>
      </c>
      <c r="G30" s="112">
        <v>4023.69</v>
      </c>
      <c r="H30" s="112">
        <v>725.58</v>
      </c>
      <c r="I30" s="143" t="s">
        <v>86</v>
      </c>
      <c r="J30" s="112">
        <f t="shared" si="0"/>
        <v>3298.11</v>
      </c>
      <c r="K30" s="151" t="s">
        <v>76</v>
      </c>
      <c r="L30" s="108">
        <v>2018</v>
      </c>
      <c r="M30" s="108">
        <v>3296</v>
      </c>
      <c r="N30" s="109" t="s">
        <v>100</v>
      </c>
      <c r="O30" s="111" t="s">
        <v>209</v>
      </c>
      <c r="P30" s="109" t="s">
        <v>210</v>
      </c>
      <c r="Q30" s="109" t="s">
        <v>76</v>
      </c>
      <c r="R30" s="108" t="s">
        <v>77</v>
      </c>
      <c r="S30" s="111" t="s">
        <v>77</v>
      </c>
      <c r="T30" s="108"/>
      <c r="U30" s="108">
        <v>0</v>
      </c>
      <c r="V30" s="108">
        <v>0</v>
      </c>
      <c r="W30" s="108">
        <v>0</v>
      </c>
      <c r="X30" s="113">
        <v>0</v>
      </c>
      <c r="Y30" s="113">
        <v>0</v>
      </c>
      <c r="Z30" s="113">
        <v>0</v>
      </c>
      <c r="AA30" s="114" t="s">
        <v>76</v>
      </c>
      <c r="AB30" s="109" t="s">
        <v>140</v>
      </c>
      <c r="AC30" s="107">
        <f t="shared" si="1"/>
        <v>1</v>
      </c>
    </row>
    <row r="31" spans="1:29" ht="15">
      <c r="A31" s="108">
        <v>2018</v>
      </c>
      <c r="B31" s="108">
        <v>828</v>
      </c>
      <c r="C31" s="109" t="s">
        <v>100</v>
      </c>
      <c r="D31" s="150" t="s">
        <v>214</v>
      </c>
      <c r="E31" s="109" t="s">
        <v>123</v>
      </c>
      <c r="F31" s="111" t="s">
        <v>215</v>
      </c>
      <c r="G31" s="112">
        <v>434.92</v>
      </c>
      <c r="H31" s="112">
        <v>78.43</v>
      </c>
      <c r="I31" s="143" t="s">
        <v>86</v>
      </c>
      <c r="J31" s="112">
        <f t="shared" si="0"/>
        <v>356.49</v>
      </c>
      <c r="K31" s="151" t="s">
        <v>76</v>
      </c>
      <c r="L31" s="108">
        <v>2018</v>
      </c>
      <c r="M31" s="108">
        <v>3297</v>
      </c>
      <c r="N31" s="109" t="s">
        <v>100</v>
      </c>
      <c r="O31" s="111" t="s">
        <v>209</v>
      </c>
      <c r="P31" s="109" t="s">
        <v>210</v>
      </c>
      <c r="Q31" s="109" t="s">
        <v>76</v>
      </c>
      <c r="R31" s="108" t="s">
        <v>77</v>
      </c>
      <c r="S31" s="111" t="s">
        <v>77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76</v>
      </c>
      <c r="AB31" s="109" t="s">
        <v>140</v>
      </c>
      <c r="AC31" s="107">
        <f t="shared" si="1"/>
        <v>0</v>
      </c>
    </row>
    <row r="32" spans="1:29" ht="15">
      <c r="A32" s="108">
        <v>2018</v>
      </c>
      <c r="B32" s="108">
        <v>829</v>
      </c>
      <c r="C32" s="109" t="s">
        <v>100</v>
      </c>
      <c r="D32" s="150" t="s">
        <v>216</v>
      </c>
      <c r="E32" s="109" t="s">
        <v>123</v>
      </c>
      <c r="F32" s="111" t="s">
        <v>217</v>
      </c>
      <c r="G32" s="112">
        <v>1080.14</v>
      </c>
      <c r="H32" s="112">
        <v>194.78</v>
      </c>
      <c r="I32" s="143" t="s">
        <v>86</v>
      </c>
      <c r="J32" s="112">
        <f t="shared" si="0"/>
        <v>885.3600000000001</v>
      </c>
      <c r="K32" s="151" t="s">
        <v>76</v>
      </c>
      <c r="L32" s="108">
        <v>2018</v>
      </c>
      <c r="M32" s="108">
        <v>3295</v>
      </c>
      <c r="N32" s="109" t="s">
        <v>100</v>
      </c>
      <c r="O32" s="111" t="s">
        <v>209</v>
      </c>
      <c r="P32" s="109" t="s">
        <v>210</v>
      </c>
      <c r="Q32" s="109" t="s">
        <v>76</v>
      </c>
      <c r="R32" s="108" t="s">
        <v>77</v>
      </c>
      <c r="S32" s="111" t="s">
        <v>77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76</v>
      </c>
      <c r="AB32" s="109" t="s">
        <v>140</v>
      </c>
      <c r="AC32" s="107">
        <f t="shared" si="1"/>
        <v>0</v>
      </c>
    </row>
    <row r="33" spans="1:29" ht="15">
      <c r="A33" s="108">
        <v>2018</v>
      </c>
      <c r="B33" s="108">
        <v>912</v>
      </c>
      <c r="C33" s="109" t="s">
        <v>126</v>
      </c>
      <c r="D33" s="150" t="s">
        <v>218</v>
      </c>
      <c r="E33" s="109" t="s">
        <v>206</v>
      </c>
      <c r="F33" s="111" t="s">
        <v>219</v>
      </c>
      <c r="G33" s="112">
        <v>211.1</v>
      </c>
      <c r="H33" s="112">
        <v>38.07</v>
      </c>
      <c r="I33" s="143" t="s">
        <v>86</v>
      </c>
      <c r="J33" s="112">
        <f t="shared" si="0"/>
        <v>173.03</v>
      </c>
      <c r="K33" s="151" t="s">
        <v>76</v>
      </c>
      <c r="L33" s="108">
        <v>2018</v>
      </c>
      <c r="M33" s="108">
        <v>3561</v>
      </c>
      <c r="N33" s="109" t="s">
        <v>126</v>
      </c>
      <c r="O33" s="111" t="s">
        <v>209</v>
      </c>
      <c r="P33" s="109" t="s">
        <v>210</v>
      </c>
      <c r="Q33" s="109" t="s">
        <v>76</v>
      </c>
      <c r="R33" s="108" t="s">
        <v>77</v>
      </c>
      <c r="S33" s="111" t="s">
        <v>77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76</v>
      </c>
      <c r="AB33" s="109" t="s">
        <v>112</v>
      </c>
      <c r="AC33" s="107">
        <f t="shared" si="1"/>
        <v>0</v>
      </c>
    </row>
    <row r="34" spans="1:29" ht="15">
      <c r="A34" s="108">
        <v>2018</v>
      </c>
      <c r="B34" s="108">
        <v>913</v>
      </c>
      <c r="C34" s="109" t="s">
        <v>126</v>
      </c>
      <c r="D34" s="150" t="s">
        <v>220</v>
      </c>
      <c r="E34" s="109" t="s">
        <v>206</v>
      </c>
      <c r="F34" s="111" t="s">
        <v>221</v>
      </c>
      <c r="G34" s="112">
        <v>3254.11</v>
      </c>
      <c r="H34" s="112">
        <v>586.81</v>
      </c>
      <c r="I34" s="143" t="s">
        <v>86</v>
      </c>
      <c r="J34" s="112">
        <f t="shared" si="0"/>
        <v>2667.3</v>
      </c>
      <c r="K34" s="151" t="s">
        <v>222</v>
      </c>
      <c r="L34" s="108">
        <v>2018</v>
      </c>
      <c r="M34" s="108">
        <v>3560</v>
      </c>
      <c r="N34" s="109" t="s">
        <v>126</v>
      </c>
      <c r="O34" s="111" t="s">
        <v>209</v>
      </c>
      <c r="P34" s="109" t="s">
        <v>210</v>
      </c>
      <c r="Q34" s="109" t="s">
        <v>76</v>
      </c>
      <c r="R34" s="108" t="s">
        <v>77</v>
      </c>
      <c r="S34" s="111" t="s">
        <v>77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76</v>
      </c>
      <c r="AB34" s="109" t="s">
        <v>112</v>
      </c>
      <c r="AC34" s="107">
        <f t="shared" si="1"/>
        <v>0</v>
      </c>
    </row>
    <row r="35" spans="1:29" ht="15">
      <c r="A35" s="108">
        <v>2018</v>
      </c>
      <c r="B35" s="108">
        <v>914</v>
      </c>
      <c r="C35" s="109" t="s">
        <v>126</v>
      </c>
      <c r="D35" s="150" t="s">
        <v>223</v>
      </c>
      <c r="E35" s="109" t="s">
        <v>206</v>
      </c>
      <c r="F35" s="111" t="s">
        <v>224</v>
      </c>
      <c r="G35" s="112">
        <v>50.47</v>
      </c>
      <c r="H35" s="112">
        <v>9.1</v>
      </c>
      <c r="I35" s="143" t="s">
        <v>86</v>
      </c>
      <c r="J35" s="112">
        <f t="shared" si="0"/>
        <v>41.37</v>
      </c>
      <c r="K35" s="151" t="s">
        <v>225</v>
      </c>
      <c r="L35" s="108">
        <v>2018</v>
      </c>
      <c r="M35" s="108">
        <v>3559</v>
      </c>
      <c r="N35" s="109" t="s">
        <v>126</v>
      </c>
      <c r="O35" s="111" t="s">
        <v>209</v>
      </c>
      <c r="P35" s="109" t="s">
        <v>210</v>
      </c>
      <c r="Q35" s="109" t="s">
        <v>76</v>
      </c>
      <c r="R35" s="108" t="s">
        <v>77</v>
      </c>
      <c r="S35" s="111" t="s">
        <v>77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76</v>
      </c>
      <c r="AB35" s="109" t="s">
        <v>112</v>
      </c>
      <c r="AC35" s="107">
        <f t="shared" si="1"/>
        <v>0</v>
      </c>
    </row>
    <row r="36" spans="1:29" ht="15">
      <c r="A36" s="108">
        <v>2018</v>
      </c>
      <c r="B36" s="108">
        <v>667</v>
      </c>
      <c r="C36" s="109" t="s">
        <v>229</v>
      </c>
      <c r="D36" s="150" t="s">
        <v>230</v>
      </c>
      <c r="E36" s="109" t="s">
        <v>231</v>
      </c>
      <c r="F36" s="111" t="s">
        <v>232</v>
      </c>
      <c r="G36" s="112">
        <v>12000</v>
      </c>
      <c r="H36" s="112">
        <v>461.54</v>
      </c>
      <c r="I36" s="143" t="s">
        <v>86</v>
      </c>
      <c r="J36" s="112">
        <f t="shared" si="0"/>
        <v>11538.46</v>
      </c>
      <c r="K36" s="151" t="s">
        <v>76</v>
      </c>
      <c r="L36" s="108">
        <v>2018</v>
      </c>
      <c r="M36" s="108">
        <v>2642</v>
      </c>
      <c r="N36" s="109" t="s">
        <v>229</v>
      </c>
      <c r="O36" s="111" t="s">
        <v>226</v>
      </c>
      <c r="P36" s="109" t="s">
        <v>227</v>
      </c>
      <c r="Q36" s="109" t="s">
        <v>228</v>
      </c>
      <c r="R36" s="108" t="s">
        <v>77</v>
      </c>
      <c r="S36" s="111" t="s">
        <v>77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76</v>
      </c>
      <c r="AB36" s="109" t="s">
        <v>233</v>
      </c>
      <c r="AC36" s="107">
        <f t="shared" si="1"/>
        <v>1</v>
      </c>
    </row>
    <row r="37" spans="1:29" ht="15">
      <c r="A37" s="108">
        <v>2018</v>
      </c>
      <c r="B37" s="108">
        <v>698</v>
      </c>
      <c r="C37" s="109" t="s">
        <v>234</v>
      </c>
      <c r="D37" s="150" t="s">
        <v>235</v>
      </c>
      <c r="E37" s="109" t="s">
        <v>231</v>
      </c>
      <c r="F37" s="111" t="s">
        <v>236</v>
      </c>
      <c r="G37" s="112">
        <v>-508.62</v>
      </c>
      <c r="H37" s="112">
        <v>-19.56</v>
      </c>
      <c r="I37" s="143" t="s">
        <v>86</v>
      </c>
      <c r="J37" s="112">
        <f aca="true" t="shared" si="2" ref="J37:J66">IF(I37="SI",G37-H37,G37)</f>
        <v>-489.06</v>
      </c>
      <c r="K37" s="151" t="s">
        <v>76</v>
      </c>
      <c r="L37" s="108">
        <v>2018</v>
      </c>
      <c r="M37" s="108">
        <v>2724</v>
      </c>
      <c r="N37" s="109" t="s">
        <v>234</v>
      </c>
      <c r="O37" s="111" t="s">
        <v>226</v>
      </c>
      <c r="P37" s="109" t="s">
        <v>227</v>
      </c>
      <c r="Q37" s="109" t="s">
        <v>228</v>
      </c>
      <c r="R37" s="108" t="s">
        <v>77</v>
      </c>
      <c r="S37" s="111" t="s">
        <v>77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76</v>
      </c>
      <c r="AB37" s="109" t="s">
        <v>233</v>
      </c>
      <c r="AC37" s="107">
        <f t="shared" si="1"/>
        <v>0</v>
      </c>
    </row>
    <row r="38" spans="1:29" ht="15">
      <c r="A38" s="108">
        <v>2018</v>
      </c>
      <c r="B38" s="108">
        <v>923</v>
      </c>
      <c r="C38" s="109" t="s">
        <v>148</v>
      </c>
      <c r="D38" s="150" t="s">
        <v>239</v>
      </c>
      <c r="E38" s="109" t="s">
        <v>121</v>
      </c>
      <c r="F38" s="111" t="s">
        <v>240</v>
      </c>
      <c r="G38" s="112">
        <v>61000</v>
      </c>
      <c r="H38" s="112">
        <v>11000</v>
      </c>
      <c r="I38" s="143" t="s">
        <v>86</v>
      </c>
      <c r="J38" s="112">
        <f t="shared" si="2"/>
        <v>50000</v>
      </c>
      <c r="K38" s="151" t="s">
        <v>241</v>
      </c>
      <c r="L38" s="108">
        <v>2018</v>
      </c>
      <c r="M38" s="108">
        <v>3593</v>
      </c>
      <c r="N38" s="109" t="s">
        <v>148</v>
      </c>
      <c r="O38" s="111" t="s">
        <v>242</v>
      </c>
      <c r="P38" s="109" t="s">
        <v>243</v>
      </c>
      <c r="Q38" s="109" t="s">
        <v>243</v>
      </c>
      <c r="R38" s="108">
        <v>9</v>
      </c>
      <c r="S38" s="111" t="s">
        <v>133</v>
      </c>
      <c r="T38" s="108">
        <v>2080105</v>
      </c>
      <c r="U38" s="108">
        <v>8270</v>
      </c>
      <c r="V38" s="108">
        <v>10</v>
      </c>
      <c r="W38" s="108">
        <v>1</v>
      </c>
      <c r="X38" s="113">
        <v>2018</v>
      </c>
      <c r="Y38" s="113">
        <v>593</v>
      </c>
      <c r="Z38" s="113">
        <v>0</v>
      </c>
      <c r="AA38" s="114" t="s">
        <v>76</v>
      </c>
      <c r="AB38" s="109" t="s">
        <v>244</v>
      </c>
      <c r="AC38" s="107">
        <f aca="true" t="shared" si="3" ref="AC38:AC67">IF(O38=O37,0,1)</f>
        <v>1</v>
      </c>
    </row>
    <row r="39" spans="1:29" ht="15">
      <c r="A39" s="108">
        <v>2018</v>
      </c>
      <c r="B39" s="108">
        <v>788</v>
      </c>
      <c r="C39" s="109" t="s">
        <v>246</v>
      </c>
      <c r="D39" s="150" t="s">
        <v>238</v>
      </c>
      <c r="E39" s="109" t="s">
        <v>196</v>
      </c>
      <c r="F39" s="111" t="s">
        <v>247</v>
      </c>
      <c r="G39" s="112">
        <v>1708</v>
      </c>
      <c r="H39" s="112">
        <v>308</v>
      </c>
      <c r="I39" s="143" t="s">
        <v>86</v>
      </c>
      <c r="J39" s="112">
        <f t="shared" si="2"/>
        <v>1400</v>
      </c>
      <c r="K39" s="151" t="s">
        <v>248</v>
      </c>
      <c r="L39" s="108">
        <v>2018</v>
      </c>
      <c r="M39" s="108">
        <v>3125</v>
      </c>
      <c r="N39" s="109" t="s">
        <v>246</v>
      </c>
      <c r="O39" s="111" t="s">
        <v>249</v>
      </c>
      <c r="P39" s="109" t="s">
        <v>250</v>
      </c>
      <c r="Q39" s="109" t="s">
        <v>76</v>
      </c>
      <c r="R39" s="108">
        <v>9</v>
      </c>
      <c r="S39" s="111" t="s">
        <v>133</v>
      </c>
      <c r="T39" s="108">
        <v>1080103</v>
      </c>
      <c r="U39" s="108">
        <v>2780</v>
      </c>
      <c r="V39" s="108">
        <v>10</v>
      </c>
      <c r="W39" s="108">
        <v>5</v>
      </c>
      <c r="X39" s="113">
        <v>2017</v>
      </c>
      <c r="Y39" s="113">
        <v>850</v>
      </c>
      <c r="Z39" s="113">
        <v>0</v>
      </c>
      <c r="AA39" s="114" t="s">
        <v>76</v>
      </c>
      <c r="AB39" s="109" t="s">
        <v>251</v>
      </c>
      <c r="AC39" s="107">
        <f t="shared" si="3"/>
        <v>1</v>
      </c>
    </row>
    <row r="40" spans="1:29" ht="15">
      <c r="A40" s="108">
        <v>2018</v>
      </c>
      <c r="B40" s="108">
        <v>921</v>
      </c>
      <c r="C40" s="109" t="s">
        <v>148</v>
      </c>
      <c r="D40" s="150" t="s">
        <v>252</v>
      </c>
      <c r="E40" s="109" t="s">
        <v>253</v>
      </c>
      <c r="F40" s="111" t="s">
        <v>254</v>
      </c>
      <c r="G40" s="112">
        <v>439.2</v>
      </c>
      <c r="H40" s="112">
        <v>79.2</v>
      </c>
      <c r="I40" s="143" t="s">
        <v>86</v>
      </c>
      <c r="J40" s="112">
        <f t="shared" si="2"/>
        <v>360</v>
      </c>
      <c r="K40" s="151" t="s">
        <v>76</v>
      </c>
      <c r="L40" s="108">
        <v>2018</v>
      </c>
      <c r="M40" s="108">
        <v>3595</v>
      </c>
      <c r="N40" s="109" t="s">
        <v>148</v>
      </c>
      <c r="O40" s="111" t="s">
        <v>255</v>
      </c>
      <c r="P40" s="109" t="s">
        <v>256</v>
      </c>
      <c r="Q40" s="109" t="s">
        <v>256</v>
      </c>
      <c r="R40" s="108" t="s">
        <v>77</v>
      </c>
      <c r="S40" s="111" t="s">
        <v>77</v>
      </c>
      <c r="T40" s="108"/>
      <c r="U40" s="108">
        <v>0</v>
      </c>
      <c r="V40" s="108">
        <v>0</v>
      </c>
      <c r="W40" s="108">
        <v>0</v>
      </c>
      <c r="X40" s="113">
        <v>0</v>
      </c>
      <c r="Y40" s="113">
        <v>0</v>
      </c>
      <c r="Z40" s="113">
        <v>0</v>
      </c>
      <c r="AA40" s="114" t="s">
        <v>76</v>
      </c>
      <c r="AB40" s="109" t="s">
        <v>112</v>
      </c>
      <c r="AC40" s="107" t="e">
        <f>IF(O40=#REF!,0,1)</f>
        <v>#REF!</v>
      </c>
    </row>
    <row r="41" spans="1:29" ht="15">
      <c r="A41" s="108">
        <v>2018</v>
      </c>
      <c r="B41" s="108">
        <v>465</v>
      </c>
      <c r="C41" s="109" t="s">
        <v>258</v>
      </c>
      <c r="D41" s="150" t="s">
        <v>259</v>
      </c>
      <c r="E41" s="109" t="s">
        <v>260</v>
      </c>
      <c r="F41" s="111" t="s">
        <v>261</v>
      </c>
      <c r="G41" s="112">
        <v>51797.58</v>
      </c>
      <c r="H41" s="112">
        <v>4708.87</v>
      </c>
      <c r="I41" s="143" t="s">
        <v>86</v>
      </c>
      <c r="J41" s="112">
        <f t="shared" si="2"/>
        <v>47088.71</v>
      </c>
      <c r="K41" s="151" t="s">
        <v>76</v>
      </c>
      <c r="L41" s="108">
        <v>2018</v>
      </c>
      <c r="M41" s="108">
        <v>1759</v>
      </c>
      <c r="N41" s="109" t="s">
        <v>258</v>
      </c>
      <c r="O41" s="111" t="s">
        <v>262</v>
      </c>
      <c r="P41" s="109" t="s">
        <v>263</v>
      </c>
      <c r="Q41" s="109" t="s">
        <v>263</v>
      </c>
      <c r="R41" s="108" t="s">
        <v>77</v>
      </c>
      <c r="S41" s="111" t="s">
        <v>77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76</v>
      </c>
      <c r="AB41" s="109" t="s">
        <v>82</v>
      </c>
      <c r="AC41" s="107">
        <f t="shared" si="3"/>
        <v>1</v>
      </c>
    </row>
    <row r="42" spans="1:29" ht="15">
      <c r="A42" s="108">
        <v>2018</v>
      </c>
      <c r="B42" s="108">
        <v>582</v>
      </c>
      <c r="C42" s="109" t="s">
        <v>264</v>
      </c>
      <c r="D42" s="150" t="s">
        <v>265</v>
      </c>
      <c r="E42" s="109" t="s">
        <v>266</v>
      </c>
      <c r="F42" s="111" t="s">
        <v>267</v>
      </c>
      <c r="G42" s="112">
        <v>33962.6</v>
      </c>
      <c r="H42" s="112">
        <v>3087.51</v>
      </c>
      <c r="I42" s="143" t="s">
        <v>86</v>
      </c>
      <c r="J42" s="112">
        <f t="shared" si="2"/>
        <v>30875.089999999997</v>
      </c>
      <c r="K42" s="151" t="s">
        <v>268</v>
      </c>
      <c r="L42" s="108">
        <v>2018</v>
      </c>
      <c r="M42" s="108">
        <v>2233</v>
      </c>
      <c r="N42" s="109" t="s">
        <v>264</v>
      </c>
      <c r="O42" s="111" t="s">
        <v>262</v>
      </c>
      <c r="P42" s="109" t="s">
        <v>263</v>
      </c>
      <c r="Q42" s="109" t="s">
        <v>263</v>
      </c>
      <c r="R42" s="108" t="s">
        <v>77</v>
      </c>
      <c r="S42" s="111" t="s">
        <v>77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76</v>
      </c>
      <c r="AB42" s="109" t="s">
        <v>266</v>
      </c>
      <c r="AC42" s="107">
        <f t="shared" si="3"/>
        <v>0</v>
      </c>
    </row>
    <row r="43" spans="1:29" ht="15">
      <c r="A43" s="108">
        <v>2018</v>
      </c>
      <c r="B43" s="108">
        <v>889</v>
      </c>
      <c r="C43" s="109" t="s">
        <v>113</v>
      </c>
      <c r="D43" s="150" t="s">
        <v>269</v>
      </c>
      <c r="E43" s="109" t="s">
        <v>270</v>
      </c>
      <c r="F43" s="111" t="s">
        <v>271</v>
      </c>
      <c r="G43" s="112">
        <v>3562.4</v>
      </c>
      <c r="H43" s="112">
        <v>642.4</v>
      </c>
      <c r="I43" s="143" t="s">
        <v>86</v>
      </c>
      <c r="J43" s="112">
        <f t="shared" si="2"/>
        <v>2920</v>
      </c>
      <c r="K43" s="151" t="s">
        <v>76</v>
      </c>
      <c r="L43" s="108">
        <v>2018</v>
      </c>
      <c r="M43" s="108">
        <v>3504</v>
      </c>
      <c r="N43" s="109" t="s">
        <v>113</v>
      </c>
      <c r="O43" s="111" t="s">
        <v>272</v>
      </c>
      <c r="P43" s="109" t="s">
        <v>273</v>
      </c>
      <c r="Q43" s="109" t="s">
        <v>273</v>
      </c>
      <c r="R43" s="108" t="s">
        <v>77</v>
      </c>
      <c r="S43" s="111" t="s">
        <v>77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76</v>
      </c>
      <c r="AB43" s="109" t="s">
        <v>274</v>
      </c>
      <c r="AC43" s="107">
        <f t="shared" si="3"/>
        <v>1</v>
      </c>
    </row>
    <row r="44" spans="1:29" ht="15">
      <c r="A44" s="108">
        <v>2018</v>
      </c>
      <c r="B44" s="108">
        <v>870</v>
      </c>
      <c r="C44" s="109" t="s">
        <v>275</v>
      </c>
      <c r="D44" s="150" t="s">
        <v>276</v>
      </c>
      <c r="E44" s="109" t="s">
        <v>123</v>
      </c>
      <c r="F44" s="111" t="s">
        <v>277</v>
      </c>
      <c r="G44" s="112">
        <v>1476.2</v>
      </c>
      <c r="H44" s="112">
        <v>266.2</v>
      </c>
      <c r="I44" s="143" t="s">
        <v>86</v>
      </c>
      <c r="J44" s="112">
        <f t="shared" si="2"/>
        <v>1210</v>
      </c>
      <c r="K44" s="151" t="s">
        <v>278</v>
      </c>
      <c r="L44" s="108">
        <v>2018</v>
      </c>
      <c r="M44" s="108">
        <v>3410</v>
      </c>
      <c r="N44" s="109" t="s">
        <v>275</v>
      </c>
      <c r="O44" s="111" t="s">
        <v>279</v>
      </c>
      <c r="P44" s="109" t="s">
        <v>280</v>
      </c>
      <c r="Q44" s="109" t="s">
        <v>280</v>
      </c>
      <c r="R44" s="108" t="s">
        <v>77</v>
      </c>
      <c r="S44" s="111" t="s">
        <v>77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76</v>
      </c>
      <c r="AB44" s="109" t="s">
        <v>148</v>
      </c>
      <c r="AC44" s="107">
        <f t="shared" si="3"/>
        <v>1</v>
      </c>
    </row>
    <row r="45" spans="1:29" ht="15">
      <c r="A45" s="108">
        <v>2018</v>
      </c>
      <c r="B45" s="108">
        <v>793</v>
      </c>
      <c r="C45" s="109" t="s">
        <v>282</v>
      </c>
      <c r="D45" s="150" t="s">
        <v>237</v>
      </c>
      <c r="E45" s="109" t="s">
        <v>282</v>
      </c>
      <c r="F45" s="111" t="s">
        <v>283</v>
      </c>
      <c r="G45" s="112">
        <v>344.04</v>
      </c>
      <c r="H45" s="112">
        <v>62.04</v>
      </c>
      <c r="I45" s="143" t="s">
        <v>86</v>
      </c>
      <c r="J45" s="112">
        <f t="shared" si="2"/>
        <v>282</v>
      </c>
      <c r="K45" s="151" t="s">
        <v>284</v>
      </c>
      <c r="L45" s="108">
        <v>2018</v>
      </c>
      <c r="M45" s="108">
        <v>3139</v>
      </c>
      <c r="N45" s="109" t="s">
        <v>282</v>
      </c>
      <c r="O45" s="111" t="s">
        <v>285</v>
      </c>
      <c r="P45" s="109" t="s">
        <v>281</v>
      </c>
      <c r="Q45" s="109" t="s">
        <v>286</v>
      </c>
      <c r="R45" s="108" t="s">
        <v>77</v>
      </c>
      <c r="S45" s="111" t="s">
        <v>77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76</v>
      </c>
      <c r="AB45" s="109" t="s">
        <v>113</v>
      </c>
      <c r="AC45" s="107">
        <f t="shared" si="3"/>
        <v>1</v>
      </c>
    </row>
    <row r="46" spans="1:29" ht="15">
      <c r="A46" s="108">
        <v>2018</v>
      </c>
      <c r="B46" s="108">
        <v>860</v>
      </c>
      <c r="C46" s="109" t="s">
        <v>165</v>
      </c>
      <c r="D46" s="150" t="s">
        <v>292</v>
      </c>
      <c r="E46" s="109" t="s">
        <v>123</v>
      </c>
      <c r="F46" s="111" t="s">
        <v>291</v>
      </c>
      <c r="G46" s="112">
        <v>3452.06</v>
      </c>
      <c r="H46" s="112">
        <v>622.5</v>
      </c>
      <c r="I46" s="143" t="s">
        <v>86</v>
      </c>
      <c r="J46" s="112">
        <f t="shared" si="2"/>
        <v>2829.56</v>
      </c>
      <c r="K46" s="151" t="s">
        <v>293</v>
      </c>
      <c r="L46" s="108">
        <v>2018</v>
      </c>
      <c r="M46" s="108">
        <v>3380</v>
      </c>
      <c r="N46" s="109" t="s">
        <v>165</v>
      </c>
      <c r="O46" s="111" t="s">
        <v>289</v>
      </c>
      <c r="P46" s="109" t="s">
        <v>290</v>
      </c>
      <c r="Q46" s="109" t="s">
        <v>290</v>
      </c>
      <c r="R46" s="108" t="s">
        <v>77</v>
      </c>
      <c r="S46" s="111" t="s">
        <v>77</v>
      </c>
      <c r="T46" s="108"/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76</v>
      </c>
      <c r="AB46" s="109" t="s">
        <v>198</v>
      </c>
      <c r="AC46" s="107">
        <f t="shared" si="3"/>
        <v>1</v>
      </c>
    </row>
    <row r="47" spans="1:29" ht="15">
      <c r="A47" s="108">
        <v>2018</v>
      </c>
      <c r="B47" s="108">
        <v>933</v>
      </c>
      <c r="C47" s="109" t="s">
        <v>148</v>
      </c>
      <c r="D47" s="150" t="s">
        <v>294</v>
      </c>
      <c r="E47" s="109" t="s">
        <v>163</v>
      </c>
      <c r="F47" s="111" t="s">
        <v>295</v>
      </c>
      <c r="G47" s="112">
        <v>869.25</v>
      </c>
      <c r="H47" s="112">
        <v>156.75</v>
      </c>
      <c r="I47" s="143" t="s">
        <v>86</v>
      </c>
      <c r="J47" s="112">
        <f t="shared" si="2"/>
        <v>712.5</v>
      </c>
      <c r="K47" s="151" t="s">
        <v>296</v>
      </c>
      <c r="L47" s="108">
        <v>2019</v>
      </c>
      <c r="M47" s="108">
        <v>30</v>
      </c>
      <c r="N47" s="109" t="s">
        <v>297</v>
      </c>
      <c r="O47" s="111" t="s">
        <v>298</v>
      </c>
      <c r="P47" s="109" t="s">
        <v>299</v>
      </c>
      <c r="Q47" s="109" t="s">
        <v>299</v>
      </c>
      <c r="R47" s="108">
        <v>9</v>
      </c>
      <c r="S47" s="111" t="s">
        <v>133</v>
      </c>
      <c r="T47" s="108">
        <v>1010202</v>
      </c>
      <c r="U47" s="108">
        <v>130</v>
      </c>
      <c r="V47" s="108">
        <v>30</v>
      </c>
      <c r="W47" s="108">
        <v>1</v>
      </c>
      <c r="X47" s="113">
        <v>2018</v>
      </c>
      <c r="Y47" s="113">
        <v>456</v>
      </c>
      <c r="Z47" s="113">
        <v>0</v>
      </c>
      <c r="AA47" s="114" t="s">
        <v>76</v>
      </c>
      <c r="AB47" s="109" t="s">
        <v>140</v>
      </c>
      <c r="AC47" s="107">
        <f t="shared" si="3"/>
        <v>1</v>
      </c>
    </row>
    <row r="48" spans="1:29" ht="15">
      <c r="A48" s="108">
        <v>2018</v>
      </c>
      <c r="B48" s="108">
        <v>878</v>
      </c>
      <c r="C48" s="109" t="s">
        <v>270</v>
      </c>
      <c r="D48" s="150" t="s">
        <v>302</v>
      </c>
      <c r="E48" s="109" t="s">
        <v>303</v>
      </c>
      <c r="F48" s="111" t="s">
        <v>304</v>
      </c>
      <c r="G48" s="112">
        <v>507.52</v>
      </c>
      <c r="H48" s="112">
        <v>91.52</v>
      </c>
      <c r="I48" s="143" t="s">
        <v>86</v>
      </c>
      <c r="J48" s="112">
        <f t="shared" si="2"/>
        <v>416</v>
      </c>
      <c r="K48" s="151" t="s">
        <v>305</v>
      </c>
      <c r="L48" s="108">
        <v>2018</v>
      </c>
      <c r="M48" s="108">
        <v>3464</v>
      </c>
      <c r="N48" s="109" t="s">
        <v>270</v>
      </c>
      <c r="O48" s="111" t="s">
        <v>300</v>
      </c>
      <c r="P48" s="109" t="s">
        <v>301</v>
      </c>
      <c r="Q48" s="109" t="s">
        <v>301</v>
      </c>
      <c r="R48" s="108">
        <v>9</v>
      </c>
      <c r="S48" s="111" t="s">
        <v>133</v>
      </c>
      <c r="T48" s="108">
        <v>1080103</v>
      </c>
      <c r="U48" s="108">
        <v>2780</v>
      </c>
      <c r="V48" s="108">
        <v>20</v>
      </c>
      <c r="W48" s="108">
        <v>4</v>
      </c>
      <c r="X48" s="113">
        <v>2018</v>
      </c>
      <c r="Y48" s="113">
        <v>657</v>
      </c>
      <c r="Z48" s="113">
        <v>0</v>
      </c>
      <c r="AA48" s="114" t="s">
        <v>76</v>
      </c>
      <c r="AB48" s="109" t="s">
        <v>306</v>
      </c>
      <c r="AC48" s="107" t="e">
        <f>IF(O48=#REF!,0,1)</f>
        <v>#REF!</v>
      </c>
    </row>
    <row r="49" spans="1:29" ht="15">
      <c r="A49" s="108">
        <v>2018</v>
      </c>
      <c r="B49" s="108">
        <v>879</v>
      </c>
      <c r="C49" s="109" t="s">
        <v>270</v>
      </c>
      <c r="D49" s="150" t="s">
        <v>307</v>
      </c>
      <c r="E49" s="109" t="s">
        <v>100</v>
      </c>
      <c r="F49" s="111" t="s">
        <v>308</v>
      </c>
      <c r="G49" s="112">
        <v>517.28</v>
      </c>
      <c r="H49" s="112">
        <v>93.28</v>
      </c>
      <c r="I49" s="143" t="s">
        <v>86</v>
      </c>
      <c r="J49" s="112">
        <f t="shared" si="2"/>
        <v>424</v>
      </c>
      <c r="K49" s="151" t="s">
        <v>309</v>
      </c>
      <c r="L49" s="108">
        <v>2018</v>
      </c>
      <c r="M49" s="108">
        <v>3465</v>
      </c>
      <c r="N49" s="109" t="s">
        <v>270</v>
      </c>
      <c r="O49" s="111" t="s">
        <v>300</v>
      </c>
      <c r="P49" s="109" t="s">
        <v>301</v>
      </c>
      <c r="Q49" s="109" t="s">
        <v>301</v>
      </c>
      <c r="R49" s="108" t="s">
        <v>77</v>
      </c>
      <c r="S49" s="111" t="s">
        <v>77</v>
      </c>
      <c r="T49" s="108"/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76</v>
      </c>
      <c r="AB49" s="109" t="s">
        <v>306</v>
      </c>
      <c r="AC49" s="107">
        <f t="shared" si="3"/>
        <v>0</v>
      </c>
    </row>
    <row r="50" spans="1:29" ht="15">
      <c r="A50" s="108">
        <v>2018</v>
      </c>
      <c r="B50" s="108">
        <v>916</v>
      </c>
      <c r="C50" s="109" t="s">
        <v>126</v>
      </c>
      <c r="D50" s="150" t="s">
        <v>310</v>
      </c>
      <c r="E50" s="109" t="s">
        <v>206</v>
      </c>
      <c r="F50" s="111" t="s">
        <v>311</v>
      </c>
      <c r="G50" s="112">
        <v>4084.4</v>
      </c>
      <c r="H50" s="112">
        <v>0</v>
      </c>
      <c r="I50" s="143" t="s">
        <v>86</v>
      </c>
      <c r="J50" s="112">
        <f t="shared" si="2"/>
        <v>4084.4</v>
      </c>
      <c r="K50" s="151" t="s">
        <v>312</v>
      </c>
      <c r="L50" s="108">
        <v>2018</v>
      </c>
      <c r="M50" s="108">
        <v>3557</v>
      </c>
      <c r="N50" s="109" t="s">
        <v>126</v>
      </c>
      <c r="O50" s="111" t="s">
        <v>313</v>
      </c>
      <c r="P50" s="109" t="s">
        <v>314</v>
      </c>
      <c r="Q50" s="109" t="s">
        <v>314</v>
      </c>
      <c r="R50" s="108" t="s">
        <v>77</v>
      </c>
      <c r="S50" s="111" t="s">
        <v>77</v>
      </c>
      <c r="T50" s="108"/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76</v>
      </c>
      <c r="AB50" s="109" t="s">
        <v>315</v>
      </c>
      <c r="AC50" s="107">
        <f t="shared" si="3"/>
        <v>1</v>
      </c>
    </row>
    <row r="51" spans="1:29" ht="15">
      <c r="A51" s="108">
        <v>2018</v>
      </c>
      <c r="B51" s="108">
        <v>925</v>
      </c>
      <c r="C51" s="109" t="s">
        <v>148</v>
      </c>
      <c r="D51" s="150" t="s">
        <v>316</v>
      </c>
      <c r="E51" s="109" t="s">
        <v>317</v>
      </c>
      <c r="F51" s="111" t="s">
        <v>318</v>
      </c>
      <c r="G51" s="112">
        <v>1110.44</v>
      </c>
      <c r="H51" s="112">
        <v>200.24</v>
      </c>
      <c r="I51" s="143" t="s">
        <v>86</v>
      </c>
      <c r="J51" s="112">
        <f t="shared" si="2"/>
        <v>910.2</v>
      </c>
      <c r="K51" s="151" t="s">
        <v>312</v>
      </c>
      <c r="L51" s="108">
        <v>2019</v>
      </c>
      <c r="M51" s="108">
        <v>5</v>
      </c>
      <c r="N51" s="109" t="s">
        <v>319</v>
      </c>
      <c r="O51" s="111" t="s">
        <v>313</v>
      </c>
      <c r="P51" s="109" t="s">
        <v>314</v>
      </c>
      <c r="Q51" s="109" t="s">
        <v>314</v>
      </c>
      <c r="R51" s="108" t="s">
        <v>77</v>
      </c>
      <c r="S51" s="111" t="s">
        <v>77</v>
      </c>
      <c r="T51" s="108"/>
      <c r="U51" s="108">
        <v>0</v>
      </c>
      <c r="V51" s="108">
        <v>0</v>
      </c>
      <c r="W51" s="108">
        <v>0</v>
      </c>
      <c r="X51" s="113">
        <v>0</v>
      </c>
      <c r="Y51" s="113">
        <v>0</v>
      </c>
      <c r="Z51" s="113">
        <v>0</v>
      </c>
      <c r="AA51" s="114" t="s">
        <v>76</v>
      </c>
      <c r="AB51" s="109" t="s">
        <v>320</v>
      </c>
      <c r="AC51" s="107">
        <f t="shared" si="3"/>
        <v>0</v>
      </c>
    </row>
    <row r="52" spans="1:29" ht="15">
      <c r="A52" s="108">
        <v>2018</v>
      </c>
      <c r="B52" s="108">
        <v>794</v>
      </c>
      <c r="C52" s="109" t="s">
        <v>282</v>
      </c>
      <c r="D52" s="150" t="s">
        <v>265</v>
      </c>
      <c r="E52" s="109" t="s">
        <v>282</v>
      </c>
      <c r="F52" s="111" t="s">
        <v>324</v>
      </c>
      <c r="G52" s="112">
        <v>824.72</v>
      </c>
      <c r="H52" s="112">
        <v>148.72</v>
      </c>
      <c r="I52" s="143" t="s">
        <v>86</v>
      </c>
      <c r="J52" s="112">
        <f t="shared" si="2"/>
        <v>676</v>
      </c>
      <c r="K52" s="151" t="s">
        <v>76</v>
      </c>
      <c r="L52" s="108">
        <v>2018</v>
      </c>
      <c r="M52" s="108">
        <v>3142</v>
      </c>
      <c r="N52" s="109" t="s">
        <v>282</v>
      </c>
      <c r="O52" s="111" t="s">
        <v>321</v>
      </c>
      <c r="P52" s="109" t="s">
        <v>322</v>
      </c>
      <c r="Q52" s="109" t="s">
        <v>323</v>
      </c>
      <c r="R52" s="108" t="s">
        <v>77</v>
      </c>
      <c r="S52" s="111" t="s">
        <v>77</v>
      </c>
      <c r="T52" s="108"/>
      <c r="U52" s="108">
        <v>0</v>
      </c>
      <c r="V52" s="108">
        <v>0</v>
      </c>
      <c r="W52" s="108">
        <v>0</v>
      </c>
      <c r="X52" s="113">
        <v>0</v>
      </c>
      <c r="Y52" s="113">
        <v>0</v>
      </c>
      <c r="Z52" s="113">
        <v>0</v>
      </c>
      <c r="AA52" s="114" t="s">
        <v>76</v>
      </c>
      <c r="AB52" s="109" t="s">
        <v>113</v>
      </c>
      <c r="AC52" s="107">
        <f t="shared" si="3"/>
        <v>1</v>
      </c>
    </row>
    <row r="53" spans="1:29" ht="15">
      <c r="A53" s="108">
        <v>2018</v>
      </c>
      <c r="B53" s="108">
        <v>85</v>
      </c>
      <c r="C53" s="109" t="s">
        <v>327</v>
      </c>
      <c r="D53" s="150" t="s">
        <v>328</v>
      </c>
      <c r="E53" s="109" t="s">
        <v>134</v>
      </c>
      <c r="F53" s="111" t="s">
        <v>329</v>
      </c>
      <c r="G53" s="112">
        <v>12.63</v>
      </c>
      <c r="H53" s="112">
        <v>0</v>
      </c>
      <c r="I53" s="143" t="s">
        <v>86</v>
      </c>
      <c r="J53" s="112">
        <f t="shared" si="2"/>
        <v>12.63</v>
      </c>
      <c r="K53" s="151" t="s">
        <v>76</v>
      </c>
      <c r="L53" s="108">
        <v>2018</v>
      </c>
      <c r="M53" s="108">
        <v>424</v>
      </c>
      <c r="N53" s="109" t="s">
        <v>327</v>
      </c>
      <c r="O53" s="111" t="s">
        <v>325</v>
      </c>
      <c r="P53" s="109" t="s">
        <v>326</v>
      </c>
      <c r="Q53" s="109" t="s">
        <v>326</v>
      </c>
      <c r="R53" s="108" t="s">
        <v>77</v>
      </c>
      <c r="S53" s="111" t="s">
        <v>77</v>
      </c>
      <c r="T53" s="108"/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76</v>
      </c>
      <c r="AB53" s="109" t="s">
        <v>330</v>
      </c>
      <c r="AC53" s="107">
        <f t="shared" si="3"/>
        <v>1</v>
      </c>
    </row>
    <row r="54" spans="1:29" ht="15">
      <c r="A54" s="108">
        <v>2018</v>
      </c>
      <c r="B54" s="108">
        <v>880</v>
      </c>
      <c r="C54" s="109" t="s">
        <v>270</v>
      </c>
      <c r="D54" s="150" t="s">
        <v>331</v>
      </c>
      <c r="E54" s="109" t="s">
        <v>123</v>
      </c>
      <c r="F54" s="111" t="s">
        <v>332</v>
      </c>
      <c r="G54" s="112">
        <v>28988.47</v>
      </c>
      <c r="H54" s="112">
        <v>2635.32</v>
      </c>
      <c r="I54" s="143" t="s">
        <v>86</v>
      </c>
      <c r="J54" s="112">
        <f t="shared" si="2"/>
        <v>26353.15</v>
      </c>
      <c r="K54" s="151" t="s">
        <v>333</v>
      </c>
      <c r="L54" s="108">
        <v>2018</v>
      </c>
      <c r="M54" s="108">
        <v>3472</v>
      </c>
      <c r="N54" s="109" t="s">
        <v>270</v>
      </c>
      <c r="O54" s="111" t="s">
        <v>325</v>
      </c>
      <c r="P54" s="109" t="s">
        <v>326</v>
      </c>
      <c r="Q54" s="109" t="s">
        <v>326</v>
      </c>
      <c r="R54" s="108" t="s">
        <v>77</v>
      </c>
      <c r="S54" s="111" t="s">
        <v>77</v>
      </c>
      <c r="T54" s="108"/>
      <c r="U54" s="108">
        <v>0</v>
      </c>
      <c r="V54" s="108">
        <v>0</v>
      </c>
      <c r="W54" s="108">
        <v>0</v>
      </c>
      <c r="X54" s="113">
        <v>0</v>
      </c>
      <c r="Y54" s="113">
        <v>0</v>
      </c>
      <c r="Z54" s="113">
        <v>0</v>
      </c>
      <c r="AA54" s="114" t="s">
        <v>76</v>
      </c>
      <c r="AB54" s="109" t="s">
        <v>140</v>
      </c>
      <c r="AC54" s="107">
        <f t="shared" si="3"/>
        <v>0</v>
      </c>
    </row>
    <row r="55" spans="1:29" ht="15">
      <c r="A55" s="108">
        <v>2018</v>
      </c>
      <c r="B55" s="108">
        <v>892</v>
      </c>
      <c r="C55" s="109" t="s">
        <v>113</v>
      </c>
      <c r="D55" s="150" t="s">
        <v>336</v>
      </c>
      <c r="E55" s="109" t="s">
        <v>123</v>
      </c>
      <c r="F55" s="111" t="s">
        <v>337</v>
      </c>
      <c r="G55" s="112">
        <v>534.6</v>
      </c>
      <c r="H55" s="112">
        <v>96.4</v>
      </c>
      <c r="I55" s="143" t="s">
        <v>86</v>
      </c>
      <c r="J55" s="112">
        <f t="shared" si="2"/>
        <v>438.20000000000005</v>
      </c>
      <c r="K55" s="151" t="s">
        <v>338</v>
      </c>
      <c r="L55" s="108">
        <v>2018</v>
      </c>
      <c r="M55" s="108">
        <v>3501</v>
      </c>
      <c r="N55" s="109" t="s">
        <v>113</v>
      </c>
      <c r="O55" s="111" t="s">
        <v>334</v>
      </c>
      <c r="P55" s="109" t="s">
        <v>335</v>
      </c>
      <c r="Q55" s="109" t="s">
        <v>76</v>
      </c>
      <c r="R55" s="108" t="s">
        <v>77</v>
      </c>
      <c r="S55" s="111" t="s">
        <v>77</v>
      </c>
      <c r="T55" s="108"/>
      <c r="U55" s="108">
        <v>0</v>
      </c>
      <c r="V55" s="108">
        <v>0</v>
      </c>
      <c r="W55" s="108">
        <v>0</v>
      </c>
      <c r="X55" s="113">
        <v>0</v>
      </c>
      <c r="Y55" s="113">
        <v>0</v>
      </c>
      <c r="Z55" s="113">
        <v>0</v>
      </c>
      <c r="AA55" s="114" t="s">
        <v>76</v>
      </c>
      <c r="AB55" s="109" t="s">
        <v>123</v>
      </c>
      <c r="AC55" s="107">
        <f t="shared" si="3"/>
        <v>1</v>
      </c>
    </row>
    <row r="56" spans="1:29" ht="15">
      <c r="A56" s="108">
        <v>2018</v>
      </c>
      <c r="B56" s="108">
        <v>893</v>
      </c>
      <c r="C56" s="109" t="s">
        <v>113</v>
      </c>
      <c r="D56" s="150" t="s">
        <v>339</v>
      </c>
      <c r="E56" s="109" t="s">
        <v>120</v>
      </c>
      <c r="F56" s="111" t="s">
        <v>340</v>
      </c>
      <c r="G56" s="112">
        <v>187.29</v>
      </c>
      <c r="H56" s="112">
        <v>33.77</v>
      </c>
      <c r="I56" s="143" t="s">
        <v>86</v>
      </c>
      <c r="J56" s="112">
        <f t="shared" si="2"/>
        <v>153.51999999999998</v>
      </c>
      <c r="K56" s="151" t="s">
        <v>338</v>
      </c>
      <c r="L56" s="108">
        <v>2018</v>
      </c>
      <c r="M56" s="108">
        <v>3500</v>
      </c>
      <c r="N56" s="109" t="s">
        <v>113</v>
      </c>
      <c r="O56" s="111" t="s">
        <v>334</v>
      </c>
      <c r="P56" s="109" t="s">
        <v>335</v>
      </c>
      <c r="Q56" s="109" t="s">
        <v>76</v>
      </c>
      <c r="R56" s="108" t="s">
        <v>77</v>
      </c>
      <c r="S56" s="111" t="s">
        <v>77</v>
      </c>
      <c r="T56" s="108"/>
      <c r="U56" s="108">
        <v>0</v>
      </c>
      <c r="V56" s="108">
        <v>0</v>
      </c>
      <c r="W56" s="108">
        <v>0</v>
      </c>
      <c r="X56" s="113">
        <v>0</v>
      </c>
      <c r="Y56" s="113">
        <v>0</v>
      </c>
      <c r="Z56" s="113">
        <v>0</v>
      </c>
      <c r="AA56" s="114" t="s">
        <v>76</v>
      </c>
      <c r="AB56" s="109" t="s">
        <v>120</v>
      </c>
      <c r="AC56" s="107">
        <f t="shared" si="3"/>
        <v>0</v>
      </c>
    </row>
    <row r="57" spans="1:29" ht="15">
      <c r="A57" s="108">
        <v>2018</v>
      </c>
      <c r="B57" s="108">
        <v>110</v>
      </c>
      <c r="C57" s="109" t="s">
        <v>344</v>
      </c>
      <c r="D57" s="150" t="s">
        <v>345</v>
      </c>
      <c r="E57" s="109" t="s">
        <v>288</v>
      </c>
      <c r="F57" s="111" t="s">
        <v>346</v>
      </c>
      <c r="G57" s="112">
        <v>14792.8</v>
      </c>
      <c r="H57" s="112">
        <v>1344.8</v>
      </c>
      <c r="I57" s="143" t="s">
        <v>86</v>
      </c>
      <c r="J57" s="112">
        <f t="shared" si="2"/>
        <v>13448</v>
      </c>
      <c r="K57" s="151" t="s">
        <v>347</v>
      </c>
      <c r="L57" s="108">
        <v>2018</v>
      </c>
      <c r="M57" s="108">
        <v>530</v>
      </c>
      <c r="N57" s="109" t="s">
        <v>344</v>
      </c>
      <c r="O57" s="111" t="s">
        <v>341</v>
      </c>
      <c r="P57" s="109" t="s">
        <v>342</v>
      </c>
      <c r="Q57" s="109" t="s">
        <v>343</v>
      </c>
      <c r="R57" s="108">
        <v>70</v>
      </c>
      <c r="S57" s="111" t="s">
        <v>245</v>
      </c>
      <c r="T57" s="108"/>
      <c r="U57" s="108">
        <v>0</v>
      </c>
      <c r="V57" s="108">
        <v>0</v>
      </c>
      <c r="W57" s="108">
        <v>0</v>
      </c>
      <c r="X57" s="113">
        <v>0</v>
      </c>
      <c r="Y57" s="113">
        <v>0</v>
      </c>
      <c r="Z57" s="113">
        <v>0</v>
      </c>
      <c r="AA57" s="114" t="s">
        <v>76</v>
      </c>
      <c r="AB57" s="109" t="s">
        <v>330</v>
      </c>
      <c r="AC57" s="107">
        <f t="shared" si="3"/>
        <v>1</v>
      </c>
    </row>
    <row r="58" spans="1:29" ht="15">
      <c r="A58" s="108">
        <v>2018</v>
      </c>
      <c r="B58" s="108">
        <v>877</v>
      </c>
      <c r="C58" s="109" t="s">
        <v>270</v>
      </c>
      <c r="D58" s="150" t="s">
        <v>348</v>
      </c>
      <c r="E58" s="109" t="s">
        <v>349</v>
      </c>
      <c r="F58" s="111" t="s">
        <v>350</v>
      </c>
      <c r="G58" s="112">
        <v>11004.4</v>
      </c>
      <c r="H58" s="112">
        <v>1000.4</v>
      </c>
      <c r="I58" s="143" t="s">
        <v>86</v>
      </c>
      <c r="J58" s="112">
        <f t="shared" si="2"/>
        <v>10004</v>
      </c>
      <c r="K58" s="151" t="s">
        <v>351</v>
      </c>
      <c r="L58" s="108">
        <v>2018</v>
      </c>
      <c r="M58" s="108">
        <v>3466</v>
      </c>
      <c r="N58" s="109" t="s">
        <v>270</v>
      </c>
      <c r="O58" s="111" t="s">
        <v>341</v>
      </c>
      <c r="P58" s="109" t="s">
        <v>342</v>
      </c>
      <c r="Q58" s="109" t="s">
        <v>343</v>
      </c>
      <c r="R58" s="108">
        <v>70</v>
      </c>
      <c r="S58" s="111" t="s">
        <v>245</v>
      </c>
      <c r="T58" s="108">
        <v>1040503</v>
      </c>
      <c r="U58" s="108">
        <v>1900</v>
      </c>
      <c r="V58" s="108">
        <v>10</v>
      </c>
      <c r="W58" s="108">
        <v>3</v>
      </c>
      <c r="X58" s="113">
        <v>2018</v>
      </c>
      <c r="Y58" s="113">
        <v>564</v>
      </c>
      <c r="Z58" s="113">
        <v>0</v>
      </c>
      <c r="AA58" s="114" t="s">
        <v>76</v>
      </c>
      <c r="AB58" s="109" t="s">
        <v>140</v>
      </c>
      <c r="AC58" s="107">
        <f t="shared" si="3"/>
        <v>0</v>
      </c>
    </row>
    <row r="59" spans="1:29" ht="15">
      <c r="A59" s="108">
        <v>2018</v>
      </c>
      <c r="B59" s="108">
        <v>938</v>
      </c>
      <c r="C59" s="109" t="s">
        <v>148</v>
      </c>
      <c r="D59" s="150" t="s">
        <v>352</v>
      </c>
      <c r="E59" s="109" t="s">
        <v>148</v>
      </c>
      <c r="F59" s="111" t="s">
        <v>353</v>
      </c>
      <c r="G59" s="112">
        <v>3788.4</v>
      </c>
      <c r="H59" s="112">
        <v>344.4</v>
      </c>
      <c r="I59" s="143" t="s">
        <v>86</v>
      </c>
      <c r="J59" s="112">
        <f t="shared" si="2"/>
        <v>3444</v>
      </c>
      <c r="K59" s="151" t="s">
        <v>351</v>
      </c>
      <c r="L59" s="108">
        <v>2019</v>
      </c>
      <c r="M59" s="108">
        <v>45</v>
      </c>
      <c r="N59" s="109" t="s">
        <v>354</v>
      </c>
      <c r="O59" s="111" t="s">
        <v>341</v>
      </c>
      <c r="P59" s="109" t="s">
        <v>342</v>
      </c>
      <c r="Q59" s="109" t="s">
        <v>343</v>
      </c>
      <c r="R59" s="108">
        <v>70</v>
      </c>
      <c r="S59" s="111" t="s">
        <v>245</v>
      </c>
      <c r="T59" s="108"/>
      <c r="U59" s="108">
        <v>0</v>
      </c>
      <c r="V59" s="108">
        <v>0</v>
      </c>
      <c r="W59" s="108">
        <v>0</v>
      </c>
      <c r="X59" s="113">
        <v>0</v>
      </c>
      <c r="Y59" s="113">
        <v>0</v>
      </c>
      <c r="Z59" s="113">
        <v>0</v>
      </c>
      <c r="AA59" s="114" t="s">
        <v>76</v>
      </c>
      <c r="AB59" s="109" t="s">
        <v>140</v>
      </c>
      <c r="AC59" s="107">
        <f t="shared" si="3"/>
        <v>0</v>
      </c>
    </row>
    <row r="60" spans="1:29" ht="15">
      <c r="A60" s="108">
        <v>2018</v>
      </c>
      <c r="B60" s="108">
        <v>926</v>
      </c>
      <c r="C60" s="109" t="s">
        <v>148</v>
      </c>
      <c r="D60" s="150" t="s">
        <v>355</v>
      </c>
      <c r="E60" s="109" t="s">
        <v>317</v>
      </c>
      <c r="F60" s="111" t="s">
        <v>356</v>
      </c>
      <c r="G60" s="112">
        <v>2791.36</v>
      </c>
      <c r="H60" s="112">
        <v>503.36</v>
      </c>
      <c r="I60" s="143" t="s">
        <v>86</v>
      </c>
      <c r="J60" s="112">
        <f t="shared" si="2"/>
        <v>2288</v>
      </c>
      <c r="K60" s="151" t="s">
        <v>357</v>
      </c>
      <c r="L60" s="108">
        <v>2019</v>
      </c>
      <c r="M60" s="108">
        <v>4</v>
      </c>
      <c r="N60" s="109" t="s">
        <v>319</v>
      </c>
      <c r="O60" s="111" t="s">
        <v>358</v>
      </c>
      <c r="P60" s="109" t="s">
        <v>359</v>
      </c>
      <c r="Q60" s="109" t="s">
        <v>360</v>
      </c>
      <c r="R60" s="108">
        <v>9</v>
      </c>
      <c r="S60" s="111" t="s">
        <v>133</v>
      </c>
      <c r="T60" s="108">
        <v>2080101</v>
      </c>
      <c r="U60" s="108">
        <v>8230</v>
      </c>
      <c r="V60" s="108">
        <v>10</v>
      </c>
      <c r="W60" s="108">
        <v>12</v>
      </c>
      <c r="X60" s="113">
        <v>2018</v>
      </c>
      <c r="Y60" s="113">
        <v>692</v>
      </c>
      <c r="Z60" s="113">
        <v>0</v>
      </c>
      <c r="AA60" s="114" t="s">
        <v>76</v>
      </c>
      <c r="AB60" s="109" t="s">
        <v>361</v>
      </c>
      <c r="AC60" s="107">
        <f t="shared" si="3"/>
        <v>1</v>
      </c>
    </row>
    <row r="61" spans="1:29" ht="15">
      <c r="A61" s="108">
        <v>2018</v>
      </c>
      <c r="B61" s="108">
        <v>822</v>
      </c>
      <c r="C61" s="109" t="s">
        <v>100</v>
      </c>
      <c r="D61" s="150" t="s">
        <v>362</v>
      </c>
      <c r="E61" s="109" t="s">
        <v>123</v>
      </c>
      <c r="F61" s="111" t="s">
        <v>363</v>
      </c>
      <c r="G61" s="112">
        <v>395.89</v>
      </c>
      <c r="H61" s="112">
        <v>71.39</v>
      </c>
      <c r="I61" s="143" t="s">
        <v>86</v>
      </c>
      <c r="J61" s="112">
        <f t="shared" si="2"/>
        <v>324.5</v>
      </c>
      <c r="K61" s="151" t="s">
        <v>364</v>
      </c>
      <c r="L61" s="108">
        <v>2018</v>
      </c>
      <c r="M61" s="108">
        <v>3290</v>
      </c>
      <c r="N61" s="109" t="s">
        <v>100</v>
      </c>
      <c r="O61" s="111" t="s">
        <v>365</v>
      </c>
      <c r="P61" s="109" t="s">
        <v>366</v>
      </c>
      <c r="Q61" s="109" t="s">
        <v>366</v>
      </c>
      <c r="R61" s="108">
        <v>90</v>
      </c>
      <c r="S61" s="111" t="s">
        <v>367</v>
      </c>
      <c r="T61" s="108"/>
      <c r="U61" s="108">
        <v>0</v>
      </c>
      <c r="V61" s="108">
        <v>0</v>
      </c>
      <c r="W61" s="108">
        <v>0</v>
      </c>
      <c r="X61" s="113">
        <v>0</v>
      </c>
      <c r="Y61" s="113">
        <v>0</v>
      </c>
      <c r="Z61" s="113">
        <v>0</v>
      </c>
      <c r="AA61" s="114" t="s">
        <v>76</v>
      </c>
      <c r="AB61" s="109" t="s">
        <v>140</v>
      </c>
      <c r="AC61" s="107">
        <f t="shared" si="3"/>
        <v>1</v>
      </c>
    </row>
    <row r="62" spans="1:29" ht="15">
      <c r="A62" s="108">
        <v>2018</v>
      </c>
      <c r="B62" s="108">
        <v>74</v>
      </c>
      <c r="C62" s="109" t="s">
        <v>368</v>
      </c>
      <c r="D62" s="150" t="s">
        <v>369</v>
      </c>
      <c r="E62" s="109" t="s">
        <v>134</v>
      </c>
      <c r="F62" s="111" t="s">
        <v>370</v>
      </c>
      <c r="G62" s="112">
        <v>591.99</v>
      </c>
      <c r="H62" s="112">
        <v>22.77</v>
      </c>
      <c r="I62" s="143" t="s">
        <v>86</v>
      </c>
      <c r="J62" s="112">
        <f t="shared" si="2"/>
        <v>569.22</v>
      </c>
      <c r="K62" s="151" t="s">
        <v>371</v>
      </c>
      <c r="L62" s="108">
        <v>2018</v>
      </c>
      <c r="M62" s="108">
        <v>383</v>
      </c>
      <c r="N62" s="109" t="s">
        <v>368</v>
      </c>
      <c r="O62" s="111" t="s">
        <v>372</v>
      </c>
      <c r="P62" s="109" t="s">
        <v>373</v>
      </c>
      <c r="Q62" s="109" t="s">
        <v>373</v>
      </c>
      <c r="R62" s="108" t="s">
        <v>77</v>
      </c>
      <c r="S62" s="111" t="s">
        <v>77</v>
      </c>
      <c r="T62" s="108"/>
      <c r="U62" s="108">
        <v>0</v>
      </c>
      <c r="V62" s="108">
        <v>0</v>
      </c>
      <c r="W62" s="108">
        <v>0</v>
      </c>
      <c r="X62" s="113">
        <v>0</v>
      </c>
      <c r="Y62" s="113">
        <v>0</v>
      </c>
      <c r="Z62" s="113">
        <v>0</v>
      </c>
      <c r="AA62" s="114" t="s">
        <v>76</v>
      </c>
      <c r="AB62" s="109" t="s">
        <v>374</v>
      </c>
      <c r="AC62" s="107">
        <f t="shared" si="3"/>
        <v>1</v>
      </c>
    </row>
    <row r="63" spans="1:29" ht="15">
      <c r="A63" s="108">
        <v>2018</v>
      </c>
      <c r="B63" s="108">
        <v>151</v>
      </c>
      <c r="C63" s="109" t="s">
        <v>375</v>
      </c>
      <c r="D63" s="150" t="s">
        <v>376</v>
      </c>
      <c r="E63" s="109" t="s">
        <v>374</v>
      </c>
      <c r="F63" s="111" t="s">
        <v>377</v>
      </c>
      <c r="G63" s="112">
        <v>533.9</v>
      </c>
      <c r="H63" s="112">
        <v>20.53</v>
      </c>
      <c r="I63" s="143" t="s">
        <v>86</v>
      </c>
      <c r="J63" s="112">
        <f t="shared" si="2"/>
        <v>513.37</v>
      </c>
      <c r="K63" s="151" t="s">
        <v>371</v>
      </c>
      <c r="L63" s="108">
        <v>2018</v>
      </c>
      <c r="M63" s="108">
        <v>674</v>
      </c>
      <c r="N63" s="109" t="s">
        <v>375</v>
      </c>
      <c r="O63" s="111" t="s">
        <v>372</v>
      </c>
      <c r="P63" s="109" t="s">
        <v>373</v>
      </c>
      <c r="Q63" s="109" t="s">
        <v>373</v>
      </c>
      <c r="R63" s="108" t="s">
        <v>77</v>
      </c>
      <c r="S63" s="111" t="s">
        <v>77</v>
      </c>
      <c r="T63" s="108"/>
      <c r="U63" s="108">
        <v>0</v>
      </c>
      <c r="V63" s="108">
        <v>0</v>
      </c>
      <c r="W63" s="108">
        <v>0</v>
      </c>
      <c r="X63" s="113">
        <v>0</v>
      </c>
      <c r="Y63" s="113">
        <v>0</v>
      </c>
      <c r="Z63" s="113">
        <v>0</v>
      </c>
      <c r="AA63" s="114" t="s">
        <v>76</v>
      </c>
      <c r="AB63" s="109" t="s">
        <v>330</v>
      </c>
      <c r="AC63" s="107">
        <f t="shared" si="3"/>
        <v>0</v>
      </c>
    </row>
    <row r="64" spans="1:29" ht="15">
      <c r="A64" s="108">
        <v>2018</v>
      </c>
      <c r="B64" s="108">
        <v>774</v>
      </c>
      <c r="C64" s="109" t="s">
        <v>378</v>
      </c>
      <c r="D64" s="150" t="s">
        <v>379</v>
      </c>
      <c r="E64" s="109" t="s">
        <v>233</v>
      </c>
      <c r="F64" s="111" t="s">
        <v>380</v>
      </c>
      <c r="G64" s="112">
        <v>668.31</v>
      </c>
      <c r="H64" s="112">
        <v>25.7</v>
      </c>
      <c r="I64" s="143" t="s">
        <v>86</v>
      </c>
      <c r="J64" s="112">
        <f t="shared" si="2"/>
        <v>642.6099999999999</v>
      </c>
      <c r="K64" s="151" t="s">
        <v>371</v>
      </c>
      <c r="L64" s="108">
        <v>2018</v>
      </c>
      <c r="M64" s="108">
        <v>3061</v>
      </c>
      <c r="N64" s="109" t="s">
        <v>378</v>
      </c>
      <c r="O64" s="111" t="s">
        <v>372</v>
      </c>
      <c r="P64" s="109" t="s">
        <v>373</v>
      </c>
      <c r="Q64" s="109" t="s">
        <v>373</v>
      </c>
      <c r="R64" s="108">
        <v>80</v>
      </c>
      <c r="S64" s="111" t="s">
        <v>381</v>
      </c>
      <c r="T64" s="108">
        <v>1040503</v>
      </c>
      <c r="U64" s="108">
        <v>1900</v>
      </c>
      <c r="V64" s="108">
        <v>20</v>
      </c>
      <c r="W64" s="108">
        <v>2</v>
      </c>
      <c r="X64" s="113">
        <v>2018</v>
      </c>
      <c r="Y64" s="113">
        <v>594</v>
      </c>
      <c r="Z64" s="113">
        <v>0</v>
      </c>
      <c r="AA64" s="114" t="s">
        <v>76</v>
      </c>
      <c r="AB64" s="109" t="s">
        <v>123</v>
      </c>
      <c r="AC64" s="107">
        <f t="shared" si="3"/>
        <v>0</v>
      </c>
    </row>
    <row r="65" spans="1:29" ht="15">
      <c r="A65" s="108">
        <v>2018</v>
      </c>
      <c r="B65" s="108">
        <v>775</v>
      </c>
      <c r="C65" s="109" t="s">
        <v>378</v>
      </c>
      <c r="D65" s="150" t="s">
        <v>382</v>
      </c>
      <c r="E65" s="109" t="s">
        <v>233</v>
      </c>
      <c r="F65" s="111" t="s">
        <v>380</v>
      </c>
      <c r="G65" s="112">
        <v>1123.81</v>
      </c>
      <c r="H65" s="112">
        <v>43.22</v>
      </c>
      <c r="I65" s="143" t="s">
        <v>86</v>
      </c>
      <c r="J65" s="112">
        <f t="shared" si="2"/>
        <v>1080.59</v>
      </c>
      <c r="K65" s="151" t="s">
        <v>371</v>
      </c>
      <c r="L65" s="108">
        <v>2018</v>
      </c>
      <c r="M65" s="108">
        <v>3060</v>
      </c>
      <c r="N65" s="109" t="s">
        <v>378</v>
      </c>
      <c r="O65" s="111" t="s">
        <v>372</v>
      </c>
      <c r="P65" s="109" t="s">
        <v>373</v>
      </c>
      <c r="Q65" s="109" t="s">
        <v>373</v>
      </c>
      <c r="R65" s="108">
        <v>80</v>
      </c>
      <c r="S65" s="111" t="s">
        <v>381</v>
      </c>
      <c r="T65" s="108">
        <v>1040503</v>
      </c>
      <c r="U65" s="108">
        <v>1900</v>
      </c>
      <c r="V65" s="108">
        <v>20</v>
      </c>
      <c r="W65" s="108">
        <v>2</v>
      </c>
      <c r="X65" s="113">
        <v>2018</v>
      </c>
      <c r="Y65" s="113">
        <v>594</v>
      </c>
      <c r="Z65" s="113">
        <v>0</v>
      </c>
      <c r="AA65" s="114" t="s">
        <v>76</v>
      </c>
      <c r="AB65" s="109" t="s">
        <v>123</v>
      </c>
      <c r="AC65" s="107">
        <f t="shared" si="3"/>
        <v>0</v>
      </c>
    </row>
    <row r="66" spans="1:29" ht="15">
      <c r="A66" s="108">
        <v>2018</v>
      </c>
      <c r="B66" s="108">
        <v>776</v>
      </c>
      <c r="C66" s="109" t="s">
        <v>378</v>
      </c>
      <c r="D66" s="150" t="s">
        <v>383</v>
      </c>
      <c r="E66" s="109" t="s">
        <v>233</v>
      </c>
      <c r="F66" s="111" t="s">
        <v>380</v>
      </c>
      <c r="G66" s="112">
        <v>1553.18</v>
      </c>
      <c r="H66" s="112">
        <v>59.74</v>
      </c>
      <c r="I66" s="143" t="s">
        <v>86</v>
      </c>
      <c r="J66" s="112">
        <f t="shared" si="2"/>
        <v>1493.44</v>
      </c>
      <c r="K66" s="151" t="s">
        <v>371</v>
      </c>
      <c r="L66" s="108">
        <v>2018</v>
      </c>
      <c r="M66" s="108">
        <v>3059</v>
      </c>
      <c r="N66" s="109" t="s">
        <v>378</v>
      </c>
      <c r="O66" s="111" t="s">
        <v>372</v>
      </c>
      <c r="P66" s="109" t="s">
        <v>373</v>
      </c>
      <c r="Q66" s="109" t="s">
        <v>373</v>
      </c>
      <c r="R66" s="108">
        <v>80</v>
      </c>
      <c r="S66" s="111" t="s">
        <v>381</v>
      </c>
      <c r="T66" s="108">
        <v>1040503</v>
      </c>
      <c r="U66" s="108">
        <v>1900</v>
      </c>
      <c r="V66" s="108">
        <v>20</v>
      </c>
      <c r="W66" s="108">
        <v>2</v>
      </c>
      <c r="X66" s="113">
        <v>2018</v>
      </c>
      <c r="Y66" s="113">
        <v>594</v>
      </c>
      <c r="Z66" s="113">
        <v>0</v>
      </c>
      <c r="AA66" s="114" t="s">
        <v>76</v>
      </c>
      <c r="AB66" s="109" t="s">
        <v>123</v>
      </c>
      <c r="AC66" s="107">
        <f t="shared" si="3"/>
        <v>0</v>
      </c>
    </row>
    <row r="67" spans="1:29" ht="15">
      <c r="A67" s="108">
        <v>2018</v>
      </c>
      <c r="B67" s="108">
        <v>846</v>
      </c>
      <c r="C67" s="109" t="s">
        <v>141</v>
      </c>
      <c r="D67" s="150" t="s">
        <v>384</v>
      </c>
      <c r="E67" s="109" t="s">
        <v>123</v>
      </c>
      <c r="F67" s="111" t="s">
        <v>380</v>
      </c>
      <c r="G67" s="112">
        <v>967</v>
      </c>
      <c r="H67" s="112">
        <v>37.19</v>
      </c>
      <c r="I67" s="143" t="s">
        <v>86</v>
      </c>
      <c r="J67" s="112">
        <f aca="true" t="shared" si="4" ref="J67:J97">IF(I67="SI",G67-H67,G67)</f>
        <v>929.81</v>
      </c>
      <c r="K67" s="151" t="s">
        <v>371</v>
      </c>
      <c r="L67" s="108">
        <v>2018</v>
      </c>
      <c r="M67" s="108">
        <v>3364</v>
      </c>
      <c r="N67" s="109" t="s">
        <v>141</v>
      </c>
      <c r="O67" s="111" t="s">
        <v>372</v>
      </c>
      <c r="P67" s="109" t="s">
        <v>373</v>
      </c>
      <c r="Q67" s="109" t="s">
        <v>373</v>
      </c>
      <c r="R67" s="108">
        <v>80</v>
      </c>
      <c r="S67" s="111" t="s">
        <v>381</v>
      </c>
      <c r="T67" s="108">
        <v>1040503</v>
      </c>
      <c r="U67" s="108">
        <v>1900</v>
      </c>
      <c r="V67" s="108">
        <v>20</v>
      </c>
      <c r="W67" s="108">
        <v>2</v>
      </c>
      <c r="X67" s="113">
        <v>2018</v>
      </c>
      <c r="Y67" s="113">
        <v>594</v>
      </c>
      <c r="Z67" s="113">
        <v>0</v>
      </c>
      <c r="AA67" s="114" t="s">
        <v>76</v>
      </c>
      <c r="AB67" s="109" t="s">
        <v>148</v>
      </c>
      <c r="AC67" s="107">
        <f t="shared" si="3"/>
        <v>0</v>
      </c>
    </row>
    <row r="68" spans="1:29" ht="15">
      <c r="A68" s="108">
        <v>2018</v>
      </c>
      <c r="B68" s="108">
        <v>847</v>
      </c>
      <c r="C68" s="109" t="s">
        <v>141</v>
      </c>
      <c r="D68" s="150" t="s">
        <v>385</v>
      </c>
      <c r="E68" s="109" t="s">
        <v>123</v>
      </c>
      <c r="F68" s="111" t="s">
        <v>380</v>
      </c>
      <c r="G68" s="112">
        <v>1123.81</v>
      </c>
      <c r="H68" s="112">
        <v>43.22</v>
      </c>
      <c r="I68" s="143" t="s">
        <v>86</v>
      </c>
      <c r="J68" s="112">
        <f t="shared" si="4"/>
        <v>1080.59</v>
      </c>
      <c r="K68" s="151" t="s">
        <v>371</v>
      </c>
      <c r="L68" s="108">
        <v>2018</v>
      </c>
      <c r="M68" s="108">
        <v>3363</v>
      </c>
      <c r="N68" s="109" t="s">
        <v>141</v>
      </c>
      <c r="O68" s="111" t="s">
        <v>372</v>
      </c>
      <c r="P68" s="109" t="s">
        <v>373</v>
      </c>
      <c r="Q68" s="109" t="s">
        <v>373</v>
      </c>
      <c r="R68" s="108">
        <v>80</v>
      </c>
      <c r="S68" s="111" t="s">
        <v>381</v>
      </c>
      <c r="T68" s="108">
        <v>1040503</v>
      </c>
      <c r="U68" s="108">
        <v>1900</v>
      </c>
      <c r="V68" s="108">
        <v>20</v>
      </c>
      <c r="W68" s="108">
        <v>2</v>
      </c>
      <c r="X68" s="113">
        <v>2018</v>
      </c>
      <c r="Y68" s="113">
        <v>594</v>
      </c>
      <c r="Z68" s="113">
        <v>0</v>
      </c>
      <c r="AA68" s="114" t="s">
        <v>76</v>
      </c>
      <c r="AB68" s="109" t="s">
        <v>148</v>
      </c>
      <c r="AC68" s="107">
        <f aca="true" t="shared" si="5" ref="AC68:AC98">IF(O68=O67,0,1)</f>
        <v>0</v>
      </c>
    </row>
    <row r="69" spans="1:29" ht="15">
      <c r="A69" s="108">
        <v>2018</v>
      </c>
      <c r="B69" s="108">
        <v>848</v>
      </c>
      <c r="C69" s="109" t="s">
        <v>141</v>
      </c>
      <c r="D69" s="150" t="s">
        <v>386</v>
      </c>
      <c r="E69" s="109" t="s">
        <v>123</v>
      </c>
      <c r="F69" s="111" t="s">
        <v>380</v>
      </c>
      <c r="G69" s="112">
        <v>567.51</v>
      </c>
      <c r="H69" s="112">
        <v>21.83</v>
      </c>
      <c r="I69" s="143" t="s">
        <v>86</v>
      </c>
      <c r="J69" s="112">
        <f t="shared" si="4"/>
        <v>545.68</v>
      </c>
      <c r="K69" s="151" t="s">
        <v>371</v>
      </c>
      <c r="L69" s="108">
        <v>2018</v>
      </c>
      <c r="M69" s="108">
        <v>3362</v>
      </c>
      <c r="N69" s="109" t="s">
        <v>141</v>
      </c>
      <c r="O69" s="111" t="s">
        <v>372</v>
      </c>
      <c r="P69" s="109" t="s">
        <v>373</v>
      </c>
      <c r="Q69" s="109" t="s">
        <v>373</v>
      </c>
      <c r="R69" s="108">
        <v>80</v>
      </c>
      <c r="S69" s="111" t="s">
        <v>381</v>
      </c>
      <c r="T69" s="108">
        <v>1040503</v>
      </c>
      <c r="U69" s="108">
        <v>1900</v>
      </c>
      <c r="V69" s="108">
        <v>20</v>
      </c>
      <c r="W69" s="108">
        <v>2</v>
      </c>
      <c r="X69" s="113">
        <v>2018</v>
      </c>
      <c r="Y69" s="113">
        <v>594</v>
      </c>
      <c r="Z69" s="113">
        <v>0</v>
      </c>
      <c r="AA69" s="114" t="s">
        <v>76</v>
      </c>
      <c r="AB69" s="109" t="s">
        <v>148</v>
      </c>
      <c r="AC69" s="107">
        <f t="shared" si="5"/>
        <v>0</v>
      </c>
    </row>
    <row r="70" spans="1:29" ht="15">
      <c r="A70" s="108">
        <v>2018</v>
      </c>
      <c r="B70" s="108">
        <v>826</v>
      </c>
      <c r="C70" s="109" t="s">
        <v>100</v>
      </c>
      <c r="D70" s="150" t="s">
        <v>387</v>
      </c>
      <c r="E70" s="109" t="s">
        <v>110</v>
      </c>
      <c r="F70" s="111" t="s">
        <v>388</v>
      </c>
      <c r="G70" s="112">
        <v>1708.06</v>
      </c>
      <c r="H70" s="112">
        <v>255.86</v>
      </c>
      <c r="I70" s="143" t="s">
        <v>86</v>
      </c>
      <c r="J70" s="112">
        <f t="shared" si="4"/>
        <v>1452.1999999999998</v>
      </c>
      <c r="K70" s="151" t="s">
        <v>389</v>
      </c>
      <c r="L70" s="108">
        <v>2018</v>
      </c>
      <c r="M70" s="108">
        <v>3286</v>
      </c>
      <c r="N70" s="109" t="s">
        <v>100</v>
      </c>
      <c r="O70" s="111" t="s">
        <v>390</v>
      </c>
      <c r="P70" s="109" t="s">
        <v>391</v>
      </c>
      <c r="Q70" s="109" t="s">
        <v>391</v>
      </c>
      <c r="R70" s="108" t="s">
        <v>77</v>
      </c>
      <c r="S70" s="111" t="s">
        <v>77</v>
      </c>
      <c r="T70" s="108"/>
      <c r="U70" s="108">
        <v>0</v>
      </c>
      <c r="V70" s="108">
        <v>0</v>
      </c>
      <c r="W70" s="108">
        <v>0</v>
      </c>
      <c r="X70" s="113">
        <v>0</v>
      </c>
      <c r="Y70" s="113">
        <v>0</v>
      </c>
      <c r="Z70" s="113">
        <v>0</v>
      </c>
      <c r="AA70" s="114" t="s">
        <v>76</v>
      </c>
      <c r="AB70" s="109" t="s">
        <v>319</v>
      </c>
      <c r="AC70" s="107" t="e">
        <f>IF(O70=#REF!,0,1)</f>
        <v>#REF!</v>
      </c>
    </row>
    <row r="71" spans="1:29" ht="15">
      <c r="A71" s="108">
        <v>2018</v>
      </c>
      <c r="B71" s="108">
        <v>815</v>
      </c>
      <c r="C71" s="109" t="s">
        <v>110</v>
      </c>
      <c r="D71" s="150" t="s">
        <v>392</v>
      </c>
      <c r="E71" s="109" t="s">
        <v>200</v>
      </c>
      <c r="F71" s="111" t="s">
        <v>393</v>
      </c>
      <c r="G71" s="112">
        <v>1056.73</v>
      </c>
      <c r="H71" s="112">
        <v>190.56</v>
      </c>
      <c r="I71" s="143" t="s">
        <v>86</v>
      </c>
      <c r="J71" s="112">
        <f t="shared" si="4"/>
        <v>866.1700000000001</v>
      </c>
      <c r="K71" s="151" t="s">
        <v>76</v>
      </c>
      <c r="L71" s="108">
        <v>2018</v>
      </c>
      <c r="M71" s="108">
        <v>3258</v>
      </c>
      <c r="N71" s="109" t="s">
        <v>110</v>
      </c>
      <c r="O71" s="111" t="s">
        <v>394</v>
      </c>
      <c r="P71" s="109" t="s">
        <v>395</v>
      </c>
      <c r="Q71" s="109" t="s">
        <v>395</v>
      </c>
      <c r="R71" s="108" t="s">
        <v>77</v>
      </c>
      <c r="S71" s="111" t="s">
        <v>77</v>
      </c>
      <c r="T71" s="108"/>
      <c r="U71" s="108">
        <v>0</v>
      </c>
      <c r="V71" s="108">
        <v>0</v>
      </c>
      <c r="W71" s="108">
        <v>0</v>
      </c>
      <c r="X71" s="113">
        <v>0</v>
      </c>
      <c r="Y71" s="113">
        <v>0</v>
      </c>
      <c r="Z71" s="113">
        <v>0</v>
      </c>
      <c r="AA71" s="114" t="s">
        <v>76</v>
      </c>
      <c r="AB71" s="109" t="s">
        <v>317</v>
      </c>
      <c r="AC71" s="107">
        <f t="shared" si="5"/>
        <v>1</v>
      </c>
    </row>
    <row r="72" spans="1:29" ht="15">
      <c r="A72" s="108">
        <v>2018</v>
      </c>
      <c r="B72" s="108">
        <v>885</v>
      </c>
      <c r="C72" s="109" t="s">
        <v>91</v>
      </c>
      <c r="D72" s="150" t="s">
        <v>397</v>
      </c>
      <c r="E72" s="109" t="s">
        <v>91</v>
      </c>
      <c r="F72" s="111" t="s">
        <v>398</v>
      </c>
      <c r="G72" s="112">
        <v>6624.95</v>
      </c>
      <c r="H72" s="112">
        <v>1194.66</v>
      </c>
      <c r="I72" s="143" t="s">
        <v>86</v>
      </c>
      <c r="J72" s="112">
        <f t="shared" si="4"/>
        <v>5430.29</v>
      </c>
      <c r="K72" s="151" t="s">
        <v>399</v>
      </c>
      <c r="L72" s="108">
        <v>2018</v>
      </c>
      <c r="M72" s="108">
        <v>3493</v>
      </c>
      <c r="N72" s="109" t="s">
        <v>91</v>
      </c>
      <c r="O72" s="111" t="s">
        <v>400</v>
      </c>
      <c r="P72" s="109" t="s">
        <v>401</v>
      </c>
      <c r="Q72" s="109" t="s">
        <v>401</v>
      </c>
      <c r="R72" s="108">
        <v>9</v>
      </c>
      <c r="S72" s="111" t="s">
        <v>133</v>
      </c>
      <c r="T72" s="108">
        <v>2080101</v>
      </c>
      <c r="U72" s="108">
        <v>8230</v>
      </c>
      <c r="V72" s="108">
        <v>10</v>
      </c>
      <c r="W72" s="108">
        <v>11</v>
      </c>
      <c r="X72" s="113">
        <v>2018</v>
      </c>
      <c r="Y72" s="113">
        <v>304</v>
      </c>
      <c r="Z72" s="113">
        <v>9</v>
      </c>
      <c r="AA72" s="114" t="s">
        <v>76</v>
      </c>
      <c r="AB72" s="109" t="s">
        <v>99</v>
      </c>
      <c r="AC72" s="107">
        <f t="shared" si="5"/>
        <v>1</v>
      </c>
    </row>
    <row r="73" spans="1:29" ht="15">
      <c r="A73" s="108">
        <v>2018</v>
      </c>
      <c r="B73" s="108">
        <v>843</v>
      </c>
      <c r="C73" s="109" t="s">
        <v>141</v>
      </c>
      <c r="D73" s="150" t="s">
        <v>404</v>
      </c>
      <c r="E73" s="109" t="s">
        <v>123</v>
      </c>
      <c r="F73" s="111" t="s">
        <v>405</v>
      </c>
      <c r="G73" s="112">
        <v>4700.05</v>
      </c>
      <c r="H73" s="112">
        <v>847.55</v>
      </c>
      <c r="I73" s="143" t="s">
        <v>86</v>
      </c>
      <c r="J73" s="112">
        <f t="shared" si="4"/>
        <v>3852.5</v>
      </c>
      <c r="K73" s="151" t="s">
        <v>406</v>
      </c>
      <c r="L73" s="108">
        <v>2018</v>
      </c>
      <c r="M73" s="108">
        <v>3359</v>
      </c>
      <c r="N73" s="109" t="s">
        <v>141</v>
      </c>
      <c r="O73" s="111" t="s">
        <v>402</v>
      </c>
      <c r="P73" s="109" t="s">
        <v>403</v>
      </c>
      <c r="Q73" s="109" t="s">
        <v>403</v>
      </c>
      <c r="R73" s="108">
        <v>90</v>
      </c>
      <c r="S73" s="111" t="s">
        <v>367</v>
      </c>
      <c r="T73" s="108"/>
      <c r="U73" s="108">
        <v>0</v>
      </c>
      <c r="V73" s="108">
        <v>0</v>
      </c>
      <c r="W73" s="108">
        <v>0</v>
      </c>
      <c r="X73" s="113">
        <v>0</v>
      </c>
      <c r="Y73" s="113">
        <v>0</v>
      </c>
      <c r="Z73" s="113">
        <v>0</v>
      </c>
      <c r="AA73" s="114" t="s">
        <v>76</v>
      </c>
      <c r="AB73" s="109" t="s">
        <v>407</v>
      </c>
      <c r="AC73" s="107">
        <f t="shared" si="5"/>
        <v>1</v>
      </c>
    </row>
    <row r="74" spans="1:29" ht="15">
      <c r="A74" s="108">
        <v>2018</v>
      </c>
      <c r="B74" s="108">
        <v>932</v>
      </c>
      <c r="C74" s="109" t="s">
        <v>148</v>
      </c>
      <c r="D74" s="150" t="s">
        <v>408</v>
      </c>
      <c r="E74" s="109" t="s">
        <v>148</v>
      </c>
      <c r="F74" s="111" t="s">
        <v>405</v>
      </c>
      <c r="G74" s="112">
        <v>3328.62</v>
      </c>
      <c r="H74" s="112">
        <v>600.24</v>
      </c>
      <c r="I74" s="143" t="s">
        <v>86</v>
      </c>
      <c r="J74" s="112">
        <f t="shared" si="4"/>
        <v>2728.38</v>
      </c>
      <c r="K74" s="151" t="s">
        <v>406</v>
      </c>
      <c r="L74" s="108">
        <v>2019</v>
      </c>
      <c r="M74" s="108">
        <v>13</v>
      </c>
      <c r="N74" s="109" t="s">
        <v>297</v>
      </c>
      <c r="O74" s="111" t="s">
        <v>402</v>
      </c>
      <c r="P74" s="109" t="s">
        <v>403</v>
      </c>
      <c r="Q74" s="109" t="s">
        <v>403</v>
      </c>
      <c r="R74" s="108">
        <v>90</v>
      </c>
      <c r="S74" s="111" t="s">
        <v>367</v>
      </c>
      <c r="T74" s="108"/>
      <c r="U74" s="108">
        <v>0</v>
      </c>
      <c r="V74" s="108">
        <v>0</v>
      </c>
      <c r="W74" s="108">
        <v>0</v>
      </c>
      <c r="X74" s="113">
        <v>0</v>
      </c>
      <c r="Y74" s="113">
        <v>0</v>
      </c>
      <c r="Z74" s="113">
        <v>0</v>
      </c>
      <c r="AA74" s="114" t="s">
        <v>76</v>
      </c>
      <c r="AB74" s="109" t="s">
        <v>409</v>
      </c>
      <c r="AC74" s="107">
        <f t="shared" si="5"/>
        <v>0</v>
      </c>
    </row>
    <row r="75" spans="1:29" ht="15">
      <c r="A75" s="108">
        <v>2018</v>
      </c>
      <c r="B75" s="108">
        <v>876</v>
      </c>
      <c r="C75" s="109" t="s">
        <v>270</v>
      </c>
      <c r="D75" s="150" t="s">
        <v>410</v>
      </c>
      <c r="E75" s="109" t="s">
        <v>303</v>
      </c>
      <c r="F75" s="111" t="s">
        <v>411</v>
      </c>
      <c r="G75" s="112">
        <v>111.14</v>
      </c>
      <c r="H75" s="112">
        <v>20.04</v>
      </c>
      <c r="I75" s="143" t="s">
        <v>86</v>
      </c>
      <c r="J75" s="112">
        <f t="shared" si="4"/>
        <v>91.1</v>
      </c>
      <c r="K75" s="151" t="s">
        <v>412</v>
      </c>
      <c r="L75" s="108">
        <v>2018</v>
      </c>
      <c r="M75" s="108">
        <v>3467</v>
      </c>
      <c r="N75" s="109" t="s">
        <v>270</v>
      </c>
      <c r="O75" s="111" t="s">
        <v>413</v>
      </c>
      <c r="P75" s="109" t="s">
        <v>414</v>
      </c>
      <c r="Q75" s="109" t="s">
        <v>414</v>
      </c>
      <c r="R75" s="108" t="s">
        <v>77</v>
      </c>
      <c r="S75" s="111" t="s">
        <v>77</v>
      </c>
      <c r="T75" s="108"/>
      <c r="U75" s="108">
        <v>0</v>
      </c>
      <c r="V75" s="108">
        <v>0</v>
      </c>
      <c r="W75" s="108">
        <v>0</v>
      </c>
      <c r="X75" s="113">
        <v>0</v>
      </c>
      <c r="Y75" s="113">
        <v>0</v>
      </c>
      <c r="Z75" s="113">
        <v>0</v>
      </c>
      <c r="AA75" s="114" t="s">
        <v>76</v>
      </c>
      <c r="AB75" s="109" t="s">
        <v>407</v>
      </c>
      <c r="AC75" s="107">
        <f t="shared" si="5"/>
        <v>1</v>
      </c>
    </row>
    <row r="76" spans="1:29" ht="15">
      <c r="A76" s="108">
        <v>2018</v>
      </c>
      <c r="B76" s="108">
        <v>644</v>
      </c>
      <c r="C76" s="109" t="s">
        <v>416</v>
      </c>
      <c r="D76" s="150" t="s">
        <v>417</v>
      </c>
      <c r="E76" s="109" t="s">
        <v>418</v>
      </c>
      <c r="F76" s="111" t="s">
        <v>419</v>
      </c>
      <c r="G76" s="112">
        <v>244</v>
      </c>
      <c r="H76" s="112">
        <v>44</v>
      </c>
      <c r="I76" s="143" t="s">
        <v>86</v>
      </c>
      <c r="J76" s="112">
        <f t="shared" si="4"/>
        <v>200</v>
      </c>
      <c r="K76" s="151" t="s">
        <v>76</v>
      </c>
      <c r="L76" s="108">
        <v>2018</v>
      </c>
      <c r="M76" s="108">
        <v>2550</v>
      </c>
      <c r="N76" s="109" t="s">
        <v>416</v>
      </c>
      <c r="O76" s="111" t="s">
        <v>420</v>
      </c>
      <c r="P76" s="109" t="s">
        <v>421</v>
      </c>
      <c r="Q76" s="109" t="s">
        <v>422</v>
      </c>
      <c r="R76" s="108" t="s">
        <v>77</v>
      </c>
      <c r="S76" s="111" t="s">
        <v>77</v>
      </c>
      <c r="T76" s="108"/>
      <c r="U76" s="108">
        <v>0</v>
      </c>
      <c r="V76" s="108">
        <v>0</v>
      </c>
      <c r="W76" s="108">
        <v>0</v>
      </c>
      <c r="X76" s="113">
        <v>0</v>
      </c>
      <c r="Y76" s="113">
        <v>0</v>
      </c>
      <c r="Z76" s="113">
        <v>0</v>
      </c>
      <c r="AA76" s="114" t="s">
        <v>76</v>
      </c>
      <c r="AB76" s="109" t="s">
        <v>423</v>
      </c>
      <c r="AC76" s="107">
        <f t="shared" si="5"/>
        <v>1</v>
      </c>
    </row>
    <row r="77" spans="1:29" ht="15">
      <c r="A77" s="108">
        <v>2018</v>
      </c>
      <c r="B77" s="108">
        <v>850</v>
      </c>
      <c r="C77" s="109" t="s">
        <v>165</v>
      </c>
      <c r="D77" s="150" t="s">
        <v>426</v>
      </c>
      <c r="E77" s="109" t="s">
        <v>123</v>
      </c>
      <c r="F77" s="111" t="s">
        <v>427</v>
      </c>
      <c r="G77" s="112">
        <v>102.11</v>
      </c>
      <c r="H77" s="112">
        <v>18.41</v>
      </c>
      <c r="I77" s="143" t="s">
        <v>86</v>
      </c>
      <c r="J77" s="112">
        <f t="shared" si="4"/>
        <v>83.7</v>
      </c>
      <c r="K77" s="151" t="s">
        <v>428</v>
      </c>
      <c r="L77" s="108">
        <v>2018</v>
      </c>
      <c r="M77" s="108">
        <v>3390</v>
      </c>
      <c r="N77" s="109" t="s">
        <v>165</v>
      </c>
      <c r="O77" s="111" t="s">
        <v>424</v>
      </c>
      <c r="P77" s="109" t="s">
        <v>425</v>
      </c>
      <c r="Q77" s="109" t="s">
        <v>76</v>
      </c>
      <c r="R77" s="108" t="s">
        <v>77</v>
      </c>
      <c r="S77" s="111" t="s">
        <v>77</v>
      </c>
      <c r="T77" s="108"/>
      <c r="U77" s="108">
        <v>0</v>
      </c>
      <c r="V77" s="108">
        <v>0</v>
      </c>
      <c r="W77" s="108">
        <v>0</v>
      </c>
      <c r="X77" s="113">
        <v>0</v>
      </c>
      <c r="Y77" s="113">
        <v>0</v>
      </c>
      <c r="Z77" s="113">
        <v>0</v>
      </c>
      <c r="AA77" s="114" t="s">
        <v>76</v>
      </c>
      <c r="AB77" s="109" t="s">
        <v>148</v>
      </c>
      <c r="AC77" s="107">
        <f t="shared" si="5"/>
        <v>1</v>
      </c>
    </row>
    <row r="78" spans="1:29" ht="15">
      <c r="A78" s="108">
        <v>2018</v>
      </c>
      <c r="B78" s="108">
        <v>191</v>
      </c>
      <c r="C78" s="109" t="s">
        <v>430</v>
      </c>
      <c r="D78" s="150" t="s">
        <v>431</v>
      </c>
      <c r="E78" s="109" t="s">
        <v>432</v>
      </c>
      <c r="F78" s="111" t="s">
        <v>433</v>
      </c>
      <c r="G78" s="112">
        <v>426.8</v>
      </c>
      <c r="H78" s="112">
        <v>38.8</v>
      </c>
      <c r="I78" s="143" t="s">
        <v>86</v>
      </c>
      <c r="J78" s="112">
        <f t="shared" si="4"/>
        <v>388</v>
      </c>
      <c r="K78" s="151" t="s">
        <v>434</v>
      </c>
      <c r="L78" s="108">
        <v>2018</v>
      </c>
      <c r="M78" s="108">
        <v>830</v>
      </c>
      <c r="N78" s="109" t="s">
        <v>430</v>
      </c>
      <c r="O78" s="111" t="s">
        <v>429</v>
      </c>
      <c r="P78" s="109" t="s">
        <v>435</v>
      </c>
      <c r="Q78" s="109" t="s">
        <v>435</v>
      </c>
      <c r="R78" s="108">
        <v>70</v>
      </c>
      <c r="S78" s="111" t="s">
        <v>245</v>
      </c>
      <c r="T78" s="108"/>
      <c r="U78" s="108">
        <v>0</v>
      </c>
      <c r="V78" s="108">
        <v>0</v>
      </c>
      <c r="W78" s="108">
        <v>0</v>
      </c>
      <c r="X78" s="113">
        <v>0</v>
      </c>
      <c r="Y78" s="113">
        <v>0</v>
      </c>
      <c r="Z78" s="113">
        <v>0</v>
      </c>
      <c r="AA78" s="114" t="s">
        <v>76</v>
      </c>
      <c r="AB78" s="109" t="s">
        <v>119</v>
      </c>
      <c r="AC78" s="107">
        <f t="shared" si="5"/>
        <v>1</v>
      </c>
    </row>
    <row r="79" spans="1:29" ht="15">
      <c r="A79" s="108">
        <v>2018</v>
      </c>
      <c r="B79" s="108">
        <v>433</v>
      </c>
      <c r="C79" s="109" t="s">
        <v>436</v>
      </c>
      <c r="D79" s="150" t="s">
        <v>437</v>
      </c>
      <c r="E79" s="109" t="s">
        <v>438</v>
      </c>
      <c r="F79" s="111" t="s">
        <v>439</v>
      </c>
      <c r="G79" s="112">
        <v>426.8</v>
      </c>
      <c r="H79" s="112">
        <v>38.8</v>
      </c>
      <c r="I79" s="143" t="s">
        <v>86</v>
      </c>
      <c r="J79" s="112">
        <f t="shared" si="4"/>
        <v>388</v>
      </c>
      <c r="K79" s="151" t="s">
        <v>434</v>
      </c>
      <c r="L79" s="108">
        <v>2018</v>
      </c>
      <c r="M79" s="108">
        <v>1649</v>
      </c>
      <c r="N79" s="109" t="s">
        <v>436</v>
      </c>
      <c r="O79" s="111" t="s">
        <v>429</v>
      </c>
      <c r="P79" s="109" t="s">
        <v>435</v>
      </c>
      <c r="Q79" s="109" t="s">
        <v>435</v>
      </c>
      <c r="R79" s="108">
        <v>70</v>
      </c>
      <c r="S79" s="111" t="s">
        <v>245</v>
      </c>
      <c r="T79" s="108"/>
      <c r="U79" s="108">
        <v>0</v>
      </c>
      <c r="V79" s="108">
        <v>0</v>
      </c>
      <c r="W79" s="108">
        <v>0</v>
      </c>
      <c r="X79" s="113">
        <v>0</v>
      </c>
      <c r="Y79" s="113">
        <v>0</v>
      </c>
      <c r="Z79" s="113">
        <v>0</v>
      </c>
      <c r="AA79" s="114" t="s">
        <v>76</v>
      </c>
      <c r="AB79" s="109" t="s">
        <v>440</v>
      </c>
      <c r="AC79" s="107">
        <f t="shared" si="5"/>
        <v>0</v>
      </c>
    </row>
    <row r="80" spans="1:29" ht="15">
      <c r="A80" s="108">
        <v>2018</v>
      </c>
      <c r="B80" s="108">
        <v>612</v>
      </c>
      <c r="C80" s="109" t="s">
        <v>441</v>
      </c>
      <c r="D80" s="150" t="s">
        <v>442</v>
      </c>
      <c r="E80" s="109" t="s">
        <v>440</v>
      </c>
      <c r="F80" s="111" t="s">
        <v>443</v>
      </c>
      <c r="G80" s="112">
        <v>426.8</v>
      </c>
      <c r="H80" s="112">
        <v>38.8</v>
      </c>
      <c r="I80" s="143" t="s">
        <v>86</v>
      </c>
      <c r="J80" s="112">
        <f t="shared" si="4"/>
        <v>388</v>
      </c>
      <c r="K80" s="151" t="s">
        <v>434</v>
      </c>
      <c r="L80" s="108">
        <v>2018</v>
      </c>
      <c r="M80" s="108">
        <v>2340</v>
      </c>
      <c r="N80" s="109" t="s">
        <v>441</v>
      </c>
      <c r="O80" s="111" t="s">
        <v>429</v>
      </c>
      <c r="P80" s="109" t="s">
        <v>435</v>
      </c>
      <c r="Q80" s="109" t="s">
        <v>435</v>
      </c>
      <c r="R80" s="108">
        <v>70</v>
      </c>
      <c r="S80" s="111" t="s">
        <v>245</v>
      </c>
      <c r="T80" s="108"/>
      <c r="U80" s="108">
        <v>0</v>
      </c>
      <c r="V80" s="108">
        <v>0</v>
      </c>
      <c r="W80" s="108">
        <v>0</v>
      </c>
      <c r="X80" s="113">
        <v>0</v>
      </c>
      <c r="Y80" s="113">
        <v>0</v>
      </c>
      <c r="Z80" s="113">
        <v>0</v>
      </c>
      <c r="AA80" s="114" t="s">
        <v>76</v>
      </c>
      <c r="AB80" s="109" t="s">
        <v>233</v>
      </c>
      <c r="AC80" s="107">
        <f t="shared" si="5"/>
        <v>0</v>
      </c>
    </row>
    <row r="81" spans="1:29" ht="15">
      <c r="A81" s="108">
        <v>2018</v>
      </c>
      <c r="B81" s="108">
        <v>937</v>
      </c>
      <c r="C81" s="109" t="s">
        <v>148</v>
      </c>
      <c r="D81" s="150" t="s">
        <v>90</v>
      </c>
      <c r="E81" s="109" t="s">
        <v>152</v>
      </c>
      <c r="F81" s="111" t="s">
        <v>444</v>
      </c>
      <c r="G81" s="112">
        <v>533.5</v>
      </c>
      <c r="H81" s="112">
        <v>48.5</v>
      </c>
      <c r="I81" s="143" t="s">
        <v>86</v>
      </c>
      <c r="J81" s="112">
        <f t="shared" si="4"/>
        <v>485</v>
      </c>
      <c r="K81" s="151" t="s">
        <v>434</v>
      </c>
      <c r="L81" s="108">
        <v>2019</v>
      </c>
      <c r="M81" s="108">
        <v>56</v>
      </c>
      <c r="N81" s="109" t="s">
        <v>354</v>
      </c>
      <c r="O81" s="111" t="s">
        <v>429</v>
      </c>
      <c r="P81" s="109" t="s">
        <v>435</v>
      </c>
      <c r="Q81" s="109" t="s">
        <v>435</v>
      </c>
      <c r="R81" s="108">
        <v>70</v>
      </c>
      <c r="S81" s="111" t="s">
        <v>245</v>
      </c>
      <c r="T81" s="108"/>
      <c r="U81" s="108">
        <v>0</v>
      </c>
      <c r="V81" s="108">
        <v>0</v>
      </c>
      <c r="W81" s="108">
        <v>0</v>
      </c>
      <c r="X81" s="113">
        <v>0</v>
      </c>
      <c r="Y81" s="113">
        <v>0</v>
      </c>
      <c r="Z81" s="113">
        <v>0</v>
      </c>
      <c r="AA81" s="114" t="s">
        <v>76</v>
      </c>
      <c r="AB81" s="109" t="s">
        <v>112</v>
      </c>
      <c r="AC81" s="107">
        <f t="shared" si="5"/>
        <v>0</v>
      </c>
    </row>
    <row r="82" spans="1:29" ht="15">
      <c r="A82" s="108">
        <v>2018</v>
      </c>
      <c r="B82" s="108">
        <v>939</v>
      </c>
      <c r="C82" s="109" t="s">
        <v>148</v>
      </c>
      <c r="D82" s="150" t="s">
        <v>415</v>
      </c>
      <c r="E82" s="109" t="s">
        <v>152</v>
      </c>
      <c r="F82" s="111" t="s">
        <v>445</v>
      </c>
      <c r="G82" s="112">
        <v>3852.88</v>
      </c>
      <c r="H82" s="112">
        <v>694.78</v>
      </c>
      <c r="I82" s="143" t="s">
        <v>86</v>
      </c>
      <c r="J82" s="112">
        <f t="shared" si="4"/>
        <v>3158.1000000000004</v>
      </c>
      <c r="K82" s="151" t="s">
        <v>446</v>
      </c>
      <c r="L82" s="108">
        <v>2019</v>
      </c>
      <c r="M82" s="108">
        <v>57</v>
      </c>
      <c r="N82" s="109" t="s">
        <v>354</v>
      </c>
      <c r="O82" s="111" t="s">
        <v>429</v>
      </c>
      <c r="P82" s="109" t="s">
        <v>435</v>
      </c>
      <c r="Q82" s="109" t="s">
        <v>435</v>
      </c>
      <c r="R82" s="108">
        <v>70</v>
      </c>
      <c r="S82" s="111" t="s">
        <v>245</v>
      </c>
      <c r="T82" s="108">
        <v>1040503</v>
      </c>
      <c r="U82" s="108">
        <v>1900</v>
      </c>
      <c r="V82" s="108">
        <v>10</v>
      </c>
      <c r="W82" s="108">
        <v>3</v>
      </c>
      <c r="X82" s="113">
        <v>2018</v>
      </c>
      <c r="Y82" s="113">
        <v>213</v>
      </c>
      <c r="Z82" s="113">
        <v>0</v>
      </c>
      <c r="AA82" s="114" t="s">
        <v>76</v>
      </c>
      <c r="AB82" s="109" t="s">
        <v>112</v>
      </c>
      <c r="AC82" s="107">
        <f t="shared" si="5"/>
        <v>0</v>
      </c>
    </row>
    <row r="83" spans="1:29" ht="15">
      <c r="A83" s="108">
        <v>2018</v>
      </c>
      <c r="B83" s="108">
        <v>841</v>
      </c>
      <c r="C83" s="109" t="s">
        <v>121</v>
      </c>
      <c r="D83" s="150" t="s">
        <v>447</v>
      </c>
      <c r="E83" s="109" t="s">
        <v>123</v>
      </c>
      <c r="F83" s="111" t="s">
        <v>448</v>
      </c>
      <c r="G83" s="112">
        <v>735.38</v>
      </c>
      <c r="H83" s="112">
        <v>132.61</v>
      </c>
      <c r="I83" s="143" t="s">
        <v>86</v>
      </c>
      <c r="J83" s="112">
        <f t="shared" si="4"/>
        <v>602.77</v>
      </c>
      <c r="K83" s="151" t="s">
        <v>449</v>
      </c>
      <c r="L83" s="108">
        <v>2018</v>
      </c>
      <c r="M83" s="108">
        <v>3348</v>
      </c>
      <c r="N83" s="109" t="s">
        <v>121</v>
      </c>
      <c r="O83" s="111" t="s">
        <v>450</v>
      </c>
      <c r="P83" s="109" t="s">
        <v>451</v>
      </c>
      <c r="Q83" s="109" t="s">
        <v>451</v>
      </c>
      <c r="R83" s="108">
        <v>9</v>
      </c>
      <c r="S83" s="111" t="s">
        <v>133</v>
      </c>
      <c r="T83" s="108">
        <v>1080102</v>
      </c>
      <c r="U83" s="108">
        <v>2770</v>
      </c>
      <c r="V83" s="108">
        <v>20</v>
      </c>
      <c r="W83" s="108">
        <v>3</v>
      </c>
      <c r="X83" s="113">
        <v>2018</v>
      </c>
      <c r="Y83" s="113">
        <v>255</v>
      </c>
      <c r="Z83" s="113">
        <v>0</v>
      </c>
      <c r="AA83" s="114" t="s">
        <v>76</v>
      </c>
      <c r="AB83" s="109" t="s">
        <v>452</v>
      </c>
      <c r="AC83" s="107">
        <f t="shared" si="5"/>
        <v>1</v>
      </c>
    </row>
    <row r="84" spans="1:29" ht="15">
      <c r="A84" s="108">
        <v>2018</v>
      </c>
      <c r="B84" s="108">
        <v>851</v>
      </c>
      <c r="C84" s="109" t="s">
        <v>165</v>
      </c>
      <c r="D84" s="150" t="s">
        <v>453</v>
      </c>
      <c r="E84" s="109" t="s">
        <v>141</v>
      </c>
      <c r="F84" s="111" t="s">
        <v>454</v>
      </c>
      <c r="G84" s="112">
        <v>4538.4</v>
      </c>
      <c r="H84" s="112">
        <v>818.4</v>
      </c>
      <c r="I84" s="143" t="s">
        <v>86</v>
      </c>
      <c r="J84" s="112">
        <f t="shared" si="4"/>
        <v>3719.9999999999995</v>
      </c>
      <c r="K84" s="151" t="s">
        <v>455</v>
      </c>
      <c r="L84" s="108">
        <v>2018</v>
      </c>
      <c r="M84" s="108">
        <v>3389</v>
      </c>
      <c r="N84" s="109" t="s">
        <v>165</v>
      </c>
      <c r="O84" s="111" t="s">
        <v>450</v>
      </c>
      <c r="P84" s="109" t="s">
        <v>451</v>
      </c>
      <c r="Q84" s="109" t="s">
        <v>451</v>
      </c>
      <c r="R84" s="108" t="s">
        <v>77</v>
      </c>
      <c r="S84" s="111" t="s">
        <v>77</v>
      </c>
      <c r="T84" s="108"/>
      <c r="U84" s="108">
        <v>0</v>
      </c>
      <c r="V84" s="108">
        <v>0</v>
      </c>
      <c r="W84" s="108">
        <v>0</v>
      </c>
      <c r="X84" s="113">
        <v>0</v>
      </c>
      <c r="Y84" s="113">
        <v>0</v>
      </c>
      <c r="Z84" s="113">
        <v>0</v>
      </c>
      <c r="AA84" s="114" t="s">
        <v>76</v>
      </c>
      <c r="AB84" s="109" t="s">
        <v>456</v>
      </c>
      <c r="AC84" s="107">
        <f t="shared" si="5"/>
        <v>0</v>
      </c>
    </row>
    <row r="85" spans="1:29" ht="15">
      <c r="A85" s="108">
        <v>2018</v>
      </c>
      <c r="B85" s="108">
        <v>927</v>
      </c>
      <c r="C85" s="109" t="s">
        <v>148</v>
      </c>
      <c r="D85" s="150" t="s">
        <v>457</v>
      </c>
      <c r="E85" s="109" t="s">
        <v>148</v>
      </c>
      <c r="F85" s="111" t="s">
        <v>458</v>
      </c>
      <c r="G85" s="112">
        <v>762.94</v>
      </c>
      <c r="H85" s="112">
        <v>137.58</v>
      </c>
      <c r="I85" s="143" t="s">
        <v>86</v>
      </c>
      <c r="J85" s="112">
        <f t="shared" si="4"/>
        <v>625.36</v>
      </c>
      <c r="K85" s="151" t="s">
        <v>459</v>
      </c>
      <c r="L85" s="108">
        <v>2019</v>
      </c>
      <c r="M85" s="108">
        <v>3</v>
      </c>
      <c r="N85" s="109" t="s">
        <v>319</v>
      </c>
      <c r="O85" s="111" t="s">
        <v>450</v>
      </c>
      <c r="P85" s="109" t="s">
        <v>451</v>
      </c>
      <c r="Q85" s="109" t="s">
        <v>451</v>
      </c>
      <c r="R85" s="108" t="s">
        <v>77</v>
      </c>
      <c r="S85" s="111" t="s">
        <v>77</v>
      </c>
      <c r="T85" s="108"/>
      <c r="U85" s="108">
        <v>0</v>
      </c>
      <c r="V85" s="108">
        <v>0</v>
      </c>
      <c r="W85" s="108">
        <v>0</v>
      </c>
      <c r="X85" s="113">
        <v>0</v>
      </c>
      <c r="Y85" s="113">
        <v>0</v>
      </c>
      <c r="Z85" s="113">
        <v>0</v>
      </c>
      <c r="AA85" s="114" t="s">
        <v>76</v>
      </c>
      <c r="AB85" s="109" t="s">
        <v>460</v>
      </c>
      <c r="AC85" s="107">
        <f t="shared" si="5"/>
        <v>0</v>
      </c>
    </row>
    <row r="86" spans="1:29" ht="15">
      <c r="A86" s="108">
        <v>2018</v>
      </c>
      <c r="B86" s="108">
        <v>909</v>
      </c>
      <c r="C86" s="109" t="s">
        <v>126</v>
      </c>
      <c r="D86" s="150" t="s">
        <v>463</v>
      </c>
      <c r="E86" s="109" t="s">
        <v>464</v>
      </c>
      <c r="F86" s="111" t="s">
        <v>465</v>
      </c>
      <c r="G86" s="112">
        <v>427</v>
      </c>
      <c r="H86" s="112">
        <v>77</v>
      </c>
      <c r="I86" s="143" t="s">
        <v>86</v>
      </c>
      <c r="J86" s="112">
        <f t="shared" si="4"/>
        <v>350</v>
      </c>
      <c r="K86" s="151" t="s">
        <v>466</v>
      </c>
      <c r="L86" s="108">
        <v>2018</v>
      </c>
      <c r="M86" s="108">
        <v>3564</v>
      </c>
      <c r="N86" s="109" t="s">
        <v>126</v>
      </c>
      <c r="O86" s="111" t="s">
        <v>461</v>
      </c>
      <c r="P86" s="109" t="s">
        <v>462</v>
      </c>
      <c r="Q86" s="109" t="s">
        <v>462</v>
      </c>
      <c r="R86" s="108" t="s">
        <v>77</v>
      </c>
      <c r="S86" s="111" t="s">
        <v>77</v>
      </c>
      <c r="T86" s="108"/>
      <c r="U86" s="108">
        <v>0</v>
      </c>
      <c r="V86" s="108">
        <v>0</v>
      </c>
      <c r="W86" s="108">
        <v>0</v>
      </c>
      <c r="X86" s="113">
        <v>0</v>
      </c>
      <c r="Y86" s="113">
        <v>0</v>
      </c>
      <c r="Z86" s="113">
        <v>0</v>
      </c>
      <c r="AA86" s="114" t="s">
        <v>76</v>
      </c>
      <c r="AB86" s="109" t="s">
        <v>140</v>
      </c>
      <c r="AC86" s="107">
        <f t="shared" si="5"/>
        <v>1</v>
      </c>
    </row>
    <row r="87" spans="1:29" ht="15">
      <c r="A87" s="108">
        <v>2018</v>
      </c>
      <c r="B87" s="108">
        <v>695</v>
      </c>
      <c r="C87" s="109" t="s">
        <v>471</v>
      </c>
      <c r="D87" s="150" t="s">
        <v>472</v>
      </c>
      <c r="E87" s="109" t="s">
        <v>231</v>
      </c>
      <c r="F87" s="111" t="s">
        <v>473</v>
      </c>
      <c r="G87" s="112">
        <v>1830</v>
      </c>
      <c r="H87" s="112">
        <v>330</v>
      </c>
      <c r="I87" s="143" t="s">
        <v>86</v>
      </c>
      <c r="J87" s="112">
        <f t="shared" si="4"/>
        <v>1500</v>
      </c>
      <c r="K87" s="151" t="s">
        <v>474</v>
      </c>
      <c r="L87" s="108">
        <v>2018</v>
      </c>
      <c r="M87" s="108">
        <v>2702</v>
      </c>
      <c r="N87" s="109" t="s">
        <v>471</v>
      </c>
      <c r="O87" s="111" t="s">
        <v>468</v>
      </c>
      <c r="P87" s="109" t="s">
        <v>469</v>
      </c>
      <c r="Q87" s="109" t="s">
        <v>76</v>
      </c>
      <c r="R87" s="108" t="s">
        <v>77</v>
      </c>
      <c r="S87" s="111" t="s">
        <v>77</v>
      </c>
      <c r="T87" s="108"/>
      <c r="U87" s="108">
        <v>0</v>
      </c>
      <c r="V87" s="108">
        <v>0</v>
      </c>
      <c r="W87" s="108">
        <v>0</v>
      </c>
      <c r="X87" s="113">
        <v>0</v>
      </c>
      <c r="Y87" s="113">
        <v>0</v>
      </c>
      <c r="Z87" s="113">
        <v>0</v>
      </c>
      <c r="AA87" s="114" t="s">
        <v>76</v>
      </c>
      <c r="AB87" s="109" t="s">
        <v>233</v>
      </c>
      <c r="AC87" s="107">
        <f t="shared" si="5"/>
        <v>1</v>
      </c>
    </row>
    <row r="88" spans="1:29" ht="15">
      <c r="A88" s="108">
        <v>2018</v>
      </c>
      <c r="B88" s="108">
        <v>849</v>
      </c>
      <c r="C88" s="109" t="s">
        <v>165</v>
      </c>
      <c r="D88" s="150" t="s">
        <v>475</v>
      </c>
      <c r="E88" s="109" t="s">
        <v>123</v>
      </c>
      <c r="F88" s="111" t="s">
        <v>476</v>
      </c>
      <c r="G88" s="112">
        <v>2405</v>
      </c>
      <c r="H88" s="112">
        <v>0</v>
      </c>
      <c r="I88" s="143" t="s">
        <v>86</v>
      </c>
      <c r="J88" s="112">
        <f t="shared" si="4"/>
        <v>2405</v>
      </c>
      <c r="K88" s="151" t="s">
        <v>76</v>
      </c>
      <c r="L88" s="108">
        <v>2018</v>
      </c>
      <c r="M88" s="108">
        <v>3391</v>
      </c>
      <c r="N88" s="109" t="s">
        <v>165</v>
      </c>
      <c r="O88" s="111" t="s">
        <v>468</v>
      </c>
      <c r="P88" s="109" t="s">
        <v>469</v>
      </c>
      <c r="Q88" s="109" t="s">
        <v>76</v>
      </c>
      <c r="R88" s="108" t="s">
        <v>77</v>
      </c>
      <c r="S88" s="111" t="s">
        <v>77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76</v>
      </c>
      <c r="AB88" s="109" t="s">
        <v>244</v>
      </c>
      <c r="AC88" s="107">
        <f t="shared" si="5"/>
        <v>0</v>
      </c>
    </row>
    <row r="89" spans="1:29" ht="15">
      <c r="A89" s="108">
        <v>2018</v>
      </c>
      <c r="B89" s="108">
        <v>852</v>
      </c>
      <c r="C89" s="109" t="s">
        <v>165</v>
      </c>
      <c r="D89" s="150" t="s">
        <v>477</v>
      </c>
      <c r="E89" s="109" t="s">
        <v>123</v>
      </c>
      <c r="F89" s="111" t="s">
        <v>478</v>
      </c>
      <c r="G89" s="112">
        <v>1388.97</v>
      </c>
      <c r="H89" s="112">
        <v>250.47</v>
      </c>
      <c r="I89" s="143" t="s">
        <v>86</v>
      </c>
      <c r="J89" s="112">
        <f t="shared" si="4"/>
        <v>1138.5</v>
      </c>
      <c r="K89" s="151" t="s">
        <v>479</v>
      </c>
      <c r="L89" s="108">
        <v>2018</v>
      </c>
      <c r="M89" s="108">
        <v>3388</v>
      </c>
      <c r="N89" s="109" t="s">
        <v>165</v>
      </c>
      <c r="O89" s="111" t="s">
        <v>468</v>
      </c>
      <c r="P89" s="109" t="s">
        <v>469</v>
      </c>
      <c r="Q89" s="109" t="s">
        <v>76</v>
      </c>
      <c r="R89" s="108">
        <v>30</v>
      </c>
      <c r="S89" s="111" t="s">
        <v>470</v>
      </c>
      <c r="T89" s="108"/>
      <c r="U89" s="108">
        <v>0</v>
      </c>
      <c r="V89" s="108">
        <v>0</v>
      </c>
      <c r="W89" s="108">
        <v>0</v>
      </c>
      <c r="X89" s="113">
        <v>0</v>
      </c>
      <c r="Y89" s="113">
        <v>0</v>
      </c>
      <c r="Z89" s="113">
        <v>0</v>
      </c>
      <c r="AA89" s="114" t="s">
        <v>76</v>
      </c>
      <c r="AB89" s="109" t="s">
        <v>244</v>
      </c>
      <c r="AC89" s="107">
        <f t="shared" si="5"/>
        <v>0</v>
      </c>
    </row>
    <row r="90" spans="1:29" ht="15">
      <c r="A90" s="108">
        <v>2018</v>
      </c>
      <c r="B90" s="108">
        <v>853</v>
      </c>
      <c r="C90" s="109" t="s">
        <v>165</v>
      </c>
      <c r="D90" s="150" t="s">
        <v>480</v>
      </c>
      <c r="E90" s="109" t="s">
        <v>123</v>
      </c>
      <c r="F90" s="111" t="s">
        <v>478</v>
      </c>
      <c r="G90" s="112">
        <v>42.09</v>
      </c>
      <c r="H90" s="112">
        <v>7.59</v>
      </c>
      <c r="I90" s="143" t="s">
        <v>86</v>
      </c>
      <c r="J90" s="112">
        <f t="shared" si="4"/>
        <v>34.5</v>
      </c>
      <c r="K90" s="151" t="s">
        <v>479</v>
      </c>
      <c r="L90" s="108">
        <v>2018</v>
      </c>
      <c r="M90" s="108">
        <v>3387</v>
      </c>
      <c r="N90" s="109" t="s">
        <v>165</v>
      </c>
      <c r="O90" s="111" t="s">
        <v>468</v>
      </c>
      <c r="P90" s="109" t="s">
        <v>469</v>
      </c>
      <c r="Q90" s="109" t="s">
        <v>76</v>
      </c>
      <c r="R90" s="108">
        <v>30</v>
      </c>
      <c r="S90" s="111" t="s">
        <v>470</v>
      </c>
      <c r="T90" s="108"/>
      <c r="U90" s="108">
        <v>0</v>
      </c>
      <c r="V90" s="108">
        <v>0</v>
      </c>
      <c r="W90" s="108">
        <v>0</v>
      </c>
      <c r="X90" s="113">
        <v>0</v>
      </c>
      <c r="Y90" s="113">
        <v>0</v>
      </c>
      <c r="Z90" s="113">
        <v>0</v>
      </c>
      <c r="AA90" s="114" t="s">
        <v>76</v>
      </c>
      <c r="AB90" s="109" t="s">
        <v>244</v>
      </c>
      <c r="AC90" s="107">
        <f t="shared" si="5"/>
        <v>0</v>
      </c>
    </row>
    <row r="91" spans="1:29" ht="15">
      <c r="A91" s="108">
        <v>2018</v>
      </c>
      <c r="B91" s="108">
        <v>854</v>
      </c>
      <c r="C91" s="109" t="s">
        <v>165</v>
      </c>
      <c r="D91" s="150" t="s">
        <v>481</v>
      </c>
      <c r="E91" s="109" t="s">
        <v>123</v>
      </c>
      <c r="F91" s="111" t="s">
        <v>478</v>
      </c>
      <c r="G91" s="112">
        <v>938.61</v>
      </c>
      <c r="H91" s="112">
        <v>169.26</v>
      </c>
      <c r="I91" s="143" t="s">
        <v>86</v>
      </c>
      <c r="J91" s="112">
        <f t="shared" si="4"/>
        <v>769.35</v>
      </c>
      <c r="K91" s="151" t="s">
        <v>479</v>
      </c>
      <c r="L91" s="108">
        <v>2018</v>
      </c>
      <c r="M91" s="108">
        <v>3386</v>
      </c>
      <c r="N91" s="109" t="s">
        <v>165</v>
      </c>
      <c r="O91" s="111" t="s">
        <v>468</v>
      </c>
      <c r="P91" s="109" t="s">
        <v>469</v>
      </c>
      <c r="Q91" s="109" t="s">
        <v>76</v>
      </c>
      <c r="R91" s="108">
        <v>30</v>
      </c>
      <c r="S91" s="111" t="s">
        <v>470</v>
      </c>
      <c r="T91" s="108"/>
      <c r="U91" s="108">
        <v>0</v>
      </c>
      <c r="V91" s="108">
        <v>0</v>
      </c>
      <c r="W91" s="108">
        <v>0</v>
      </c>
      <c r="X91" s="113">
        <v>0</v>
      </c>
      <c r="Y91" s="113">
        <v>0</v>
      </c>
      <c r="Z91" s="113">
        <v>0</v>
      </c>
      <c r="AA91" s="114" t="s">
        <v>76</v>
      </c>
      <c r="AB91" s="109" t="s">
        <v>244</v>
      </c>
      <c r="AC91" s="107">
        <f t="shared" si="5"/>
        <v>0</v>
      </c>
    </row>
    <row r="92" spans="1:29" ht="15">
      <c r="A92" s="108">
        <v>2018</v>
      </c>
      <c r="B92" s="108">
        <v>855</v>
      </c>
      <c r="C92" s="109" t="s">
        <v>165</v>
      </c>
      <c r="D92" s="150" t="s">
        <v>482</v>
      </c>
      <c r="E92" s="109" t="s">
        <v>123</v>
      </c>
      <c r="F92" s="111" t="s">
        <v>478</v>
      </c>
      <c r="G92" s="112">
        <v>1233.24</v>
      </c>
      <c r="H92" s="112">
        <v>222.39</v>
      </c>
      <c r="I92" s="143" t="s">
        <v>86</v>
      </c>
      <c r="J92" s="112">
        <f t="shared" si="4"/>
        <v>1010.85</v>
      </c>
      <c r="K92" s="151" t="s">
        <v>479</v>
      </c>
      <c r="L92" s="108">
        <v>2018</v>
      </c>
      <c r="M92" s="108">
        <v>3385</v>
      </c>
      <c r="N92" s="109" t="s">
        <v>165</v>
      </c>
      <c r="O92" s="111" t="s">
        <v>468</v>
      </c>
      <c r="P92" s="109" t="s">
        <v>469</v>
      </c>
      <c r="Q92" s="109" t="s">
        <v>76</v>
      </c>
      <c r="R92" s="108">
        <v>30</v>
      </c>
      <c r="S92" s="111" t="s">
        <v>470</v>
      </c>
      <c r="T92" s="108"/>
      <c r="U92" s="108">
        <v>0</v>
      </c>
      <c r="V92" s="108">
        <v>0</v>
      </c>
      <c r="W92" s="108">
        <v>0</v>
      </c>
      <c r="X92" s="113">
        <v>0</v>
      </c>
      <c r="Y92" s="113">
        <v>0</v>
      </c>
      <c r="Z92" s="113">
        <v>0</v>
      </c>
      <c r="AA92" s="114" t="s">
        <v>76</v>
      </c>
      <c r="AB92" s="109" t="s">
        <v>244</v>
      </c>
      <c r="AC92" s="107">
        <f t="shared" si="5"/>
        <v>0</v>
      </c>
    </row>
    <row r="93" spans="1:29" ht="15">
      <c r="A93" s="108">
        <v>2018</v>
      </c>
      <c r="B93" s="108">
        <v>857</v>
      </c>
      <c r="C93" s="109" t="s">
        <v>165</v>
      </c>
      <c r="D93" s="150" t="s">
        <v>483</v>
      </c>
      <c r="E93" s="109" t="s">
        <v>123</v>
      </c>
      <c r="F93" s="111" t="s">
        <v>478</v>
      </c>
      <c r="G93" s="112">
        <v>1304.79</v>
      </c>
      <c r="H93" s="112">
        <v>235.29</v>
      </c>
      <c r="I93" s="143" t="s">
        <v>86</v>
      </c>
      <c r="J93" s="112">
        <f t="shared" si="4"/>
        <v>1069.5</v>
      </c>
      <c r="K93" s="151" t="s">
        <v>479</v>
      </c>
      <c r="L93" s="108">
        <v>2018</v>
      </c>
      <c r="M93" s="108">
        <v>3383</v>
      </c>
      <c r="N93" s="109" t="s">
        <v>165</v>
      </c>
      <c r="O93" s="111" t="s">
        <v>468</v>
      </c>
      <c r="P93" s="109" t="s">
        <v>469</v>
      </c>
      <c r="Q93" s="109" t="s">
        <v>76</v>
      </c>
      <c r="R93" s="108">
        <v>30</v>
      </c>
      <c r="S93" s="111" t="s">
        <v>470</v>
      </c>
      <c r="T93" s="108"/>
      <c r="U93" s="108">
        <v>0</v>
      </c>
      <c r="V93" s="108">
        <v>0</v>
      </c>
      <c r="W93" s="108">
        <v>0</v>
      </c>
      <c r="X93" s="113">
        <v>0</v>
      </c>
      <c r="Y93" s="113">
        <v>0</v>
      </c>
      <c r="Z93" s="113">
        <v>0</v>
      </c>
      <c r="AA93" s="114" t="s">
        <v>76</v>
      </c>
      <c r="AB93" s="109" t="s">
        <v>244</v>
      </c>
      <c r="AC93" s="107">
        <f t="shared" si="5"/>
        <v>0</v>
      </c>
    </row>
    <row r="94" spans="1:29" ht="15">
      <c r="A94" s="108">
        <v>2018</v>
      </c>
      <c r="B94" s="108">
        <v>858</v>
      </c>
      <c r="C94" s="109" t="s">
        <v>165</v>
      </c>
      <c r="D94" s="150" t="s">
        <v>484</v>
      </c>
      <c r="E94" s="109" t="s">
        <v>123</v>
      </c>
      <c r="F94" s="111" t="s">
        <v>476</v>
      </c>
      <c r="G94" s="112">
        <v>10705.7</v>
      </c>
      <c r="H94" s="112">
        <v>0</v>
      </c>
      <c r="I94" s="143" t="s">
        <v>86</v>
      </c>
      <c r="J94" s="112">
        <f t="shared" si="4"/>
        <v>10705.7</v>
      </c>
      <c r="K94" s="151" t="s">
        <v>76</v>
      </c>
      <c r="L94" s="108">
        <v>2018</v>
      </c>
      <c r="M94" s="108">
        <v>3382</v>
      </c>
      <c r="N94" s="109" t="s">
        <v>165</v>
      </c>
      <c r="O94" s="111" t="s">
        <v>468</v>
      </c>
      <c r="P94" s="109" t="s">
        <v>469</v>
      </c>
      <c r="Q94" s="109" t="s">
        <v>76</v>
      </c>
      <c r="R94" s="108" t="s">
        <v>77</v>
      </c>
      <c r="S94" s="111" t="s">
        <v>77</v>
      </c>
      <c r="T94" s="108"/>
      <c r="U94" s="108">
        <v>0</v>
      </c>
      <c r="V94" s="108">
        <v>0</v>
      </c>
      <c r="W94" s="108">
        <v>0</v>
      </c>
      <c r="X94" s="113">
        <v>0</v>
      </c>
      <c r="Y94" s="113">
        <v>0</v>
      </c>
      <c r="Z94" s="113">
        <v>0</v>
      </c>
      <c r="AA94" s="114" t="s">
        <v>76</v>
      </c>
      <c r="AB94" s="109" t="s">
        <v>244</v>
      </c>
      <c r="AC94" s="107">
        <f t="shared" si="5"/>
        <v>0</v>
      </c>
    </row>
    <row r="95" spans="1:29" ht="15">
      <c r="A95" s="108">
        <v>2018</v>
      </c>
      <c r="B95" s="108">
        <v>859</v>
      </c>
      <c r="C95" s="109" t="s">
        <v>165</v>
      </c>
      <c r="D95" s="150" t="s">
        <v>485</v>
      </c>
      <c r="E95" s="109" t="s">
        <v>123</v>
      </c>
      <c r="F95" s="111" t="s">
        <v>478</v>
      </c>
      <c r="G95" s="112">
        <v>7208.13</v>
      </c>
      <c r="H95" s="112">
        <v>1299.83</v>
      </c>
      <c r="I95" s="143" t="s">
        <v>86</v>
      </c>
      <c r="J95" s="112">
        <f t="shared" si="4"/>
        <v>5908.3</v>
      </c>
      <c r="K95" s="151" t="s">
        <v>479</v>
      </c>
      <c r="L95" s="108">
        <v>2018</v>
      </c>
      <c r="M95" s="108">
        <v>3381</v>
      </c>
      <c r="N95" s="109" t="s">
        <v>165</v>
      </c>
      <c r="O95" s="111" t="s">
        <v>468</v>
      </c>
      <c r="P95" s="109" t="s">
        <v>469</v>
      </c>
      <c r="Q95" s="109" t="s">
        <v>76</v>
      </c>
      <c r="R95" s="108">
        <v>30</v>
      </c>
      <c r="S95" s="111" t="s">
        <v>470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76</v>
      </c>
      <c r="AB95" s="109" t="s">
        <v>244</v>
      </c>
      <c r="AC95" s="107">
        <f t="shared" si="5"/>
        <v>0</v>
      </c>
    </row>
    <row r="96" spans="1:29" ht="15">
      <c r="A96" s="108">
        <v>2018</v>
      </c>
      <c r="B96" s="108">
        <v>943</v>
      </c>
      <c r="C96" s="109" t="s">
        <v>148</v>
      </c>
      <c r="D96" s="150" t="s">
        <v>486</v>
      </c>
      <c r="E96" s="109" t="s">
        <v>148</v>
      </c>
      <c r="F96" s="111" t="s">
        <v>478</v>
      </c>
      <c r="G96" s="112">
        <v>521.92</v>
      </c>
      <c r="H96" s="112">
        <v>94.12</v>
      </c>
      <c r="I96" s="143" t="s">
        <v>86</v>
      </c>
      <c r="J96" s="112">
        <f t="shared" si="4"/>
        <v>427.79999999999995</v>
      </c>
      <c r="K96" s="151" t="s">
        <v>479</v>
      </c>
      <c r="L96" s="108">
        <v>2019</v>
      </c>
      <c r="M96" s="108">
        <v>69</v>
      </c>
      <c r="N96" s="109" t="s">
        <v>487</v>
      </c>
      <c r="O96" s="111" t="s">
        <v>468</v>
      </c>
      <c r="P96" s="109" t="s">
        <v>469</v>
      </c>
      <c r="Q96" s="109" t="s">
        <v>76</v>
      </c>
      <c r="R96" s="108" t="s">
        <v>77</v>
      </c>
      <c r="S96" s="111" t="s">
        <v>77</v>
      </c>
      <c r="T96" s="108"/>
      <c r="U96" s="108">
        <v>0</v>
      </c>
      <c r="V96" s="108">
        <v>0</v>
      </c>
      <c r="W96" s="108">
        <v>0</v>
      </c>
      <c r="X96" s="113">
        <v>0</v>
      </c>
      <c r="Y96" s="113">
        <v>0</v>
      </c>
      <c r="Z96" s="113">
        <v>0</v>
      </c>
      <c r="AA96" s="114" t="s">
        <v>76</v>
      </c>
      <c r="AB96" s="109" t="s">
        <v>112</v>
      </c>
      <c r="AC96" s="107">
        <f t="shared" si="5"/>
        <v>0</v>
      </c>
    </row>
    <row r="97" spans="1:29" ht="15">
      <c r="A97" s="108">
        <v>2018</v>
      </c>
      <c r="B97" s="108">
        <v>944</v>
      </c>
      <c r="C97" s="109" t="s">
        <v>148</v>
      </c>
      <c r="D97" s="150" t="s">
        <v>488</v>
      </c>
      <c r="E97" s="109" t="s">
        <v>148</v>
      </c>
      <c r="F97" s="111" t="s">
        <v>478</v>
      </c>
      <c r="G97" s="112">
        <v>1489.99</v>
      </c>
      <c r="H97" s="112">
        <v>268.69</v>
      </c>
      <c r="I97" s="143" t="s">
        <v>86</v>
      </c>
      <c r="J97" s="112">
        <f t="shared" si="4"/>
        <v>1221.3</v>
      </c>
      <c r="K97" s="151" t="s">
        <v>479</v>
      </c>
      <c r="L97" s="108">
        <v>2019</v>
      </c>
      <c r="M97" s="108">
        <v>68</v>
      </c>
      <c r="N97" s="109" t="s">
        <v>487</v>
      </c>
      <c r="O97" s="111" t="s">
        <v>468</v>
      </c>
      <c r="P97" s="109" t="s">
        <v>469</v>
      </c>
      <c r="Q97" s="109" t="s">
        <v>76</v>
      </c>
      <c r="R97" s="108" t="s">
        <v>77</v>
      </c>
      <c r="S97" s="111" t="s">
        <v>77</v>
      </c>
      <c r="T97" s="108"/>
      <c r="U97" s="108">
        <v>0</v>
      </c>
      <c r="V97" s="108">
        <v>0</v>
      </c>
      <c r="W97" s="108">
        <v>0</v>
      </c>
      <c r="X97" s="113">
        <v>0</v>
      </c>
      <c r="Y97" s="113">
        <v>0</v>
      </c>
      <c r="Z97" s="113">
        <v>0</v>
      </c>
      <c r="AA97" s="114" t="s">
        <v>76</v>
      </c>
      <c r="AB97" s="109" t="s">
        <v>112</v>
      </c>
      <c r="AC97" s="107">
        <f t="shared" si="5"/>
        <v>0</v>
      </c>
    </row>
    <row r="98" spans="1:29" ht="15">
      <c r="A98" s="108">
        <v>2018</v>
      </c>
      <c r="B98" s="108">
        <v>945</v>
      </c>
      <c r="C98" s="109" t="s">
        <v>148</v>
      </c>
      <c r="D98" s="150" t="s">
        <v>489</v>
      </c>
      <c r="E98" s="109" t="s">
        <v>148</v>
      </c>
      <c r="F98" s="111" t="s">
        <v>478</v>
      </c>
      <c r="G98" s="112">
        <v>1628.88</v>
      </c>
      <c r="H98" s="112">
        <v>293.73</v>
      </c>
      <c r="I98" s="143" t="s">
        <v>86</v>
      </c>
      <c r="J98" s="112">
        <f aca="true" t="shared" si="6" ref="J98:J126">IF(I98="SI",G98-H98,G98)</f>
        <v>1335.15</v>
      </c>
      <c r="K98" s="151" t="s">
        <v>479</v>
      </c>
      <c r="L98" s="108">
        <v>2019</v>
      </c>
      <c r="M98" s="108">
        <v>67</v>
      </c>
      <c r="N98" s="109" t="s">
        <v>487</v>
      </c>
      <c r="O98" s="111" t="s">
        <v>468</v>
      </c>
      <c r="P98" s="109" t="s">
        <v>469</v>
      </c>
      <c r="Q98" s="109" t="s">
        <v>76</v>
      </c>
      <c r="R98" s="108" t="s">
        <v>77</v>
      </c>
      <c r="S98" s="111" t="s">
        <v>77</v>
      </c>
      <c r="T98" s="108"/>
      <c r="U98" s="108">
        <v>0</v>
      </c>
      <c r="V98" s="108">
        <v>0</v>
      </c>
      <c r="W98" s="108">
        <v>0</v>
      </c>
      <c r="X98" s="113">
        <v>0</v>
      </c>
      <c r="Y98" s="113">
        <v>0</v>
      </c>
      <c r="Z98" s="113">
        <v>0</v>
      </c>
      <c r="AA98" s="114" t="s">
        <v>76</v>
      </c>
      <c r="AB98" s="109" t="s">
        <v>112</v>
      </c>
      <c r="AC98" s="107">
        <f t="shared" si="5"/>
        <v>0</v>
      </c>
    </row>
    <row r="99" spans="1:29" ht="15">
      <c r="A99" s="108">
        <v>2018</v>
      </c>
      <c r="B99" s="108">
        <v>946</v>
      </c>
      <c r="C99" s="109" t="s">
        <v>148</v>
      </c>
      <c r="D99" s="150" t="s">
        <v>490</v>
      </c>
      <c r="E99" s="109" t="s">
        <v>148</v>
      </c>
      <c r="F99" s="111" t="s">
        <v>478</v>
      </c>
      <c r="G99" s="112">
        <v>1401.6</v>
      </c>
      <c r="H99" s="112">
        <v>252.75</v>
      </c>
      <c r="I99" s="143" t="s">
        <v>86</v>
      </c>
      <c r="J99" s="112">
        <f t="shared" si="6"/>
        <v>1148.85</v>
      </c>
      <c r="K99" s="151" t="s">
        <v>479</v>
      </c>
      <c r="L99" s="108">
        <v>2019</v>
      </c>
      <c r="M99" s="108">
        <v>66</v>
      </c>
      <c r="N99" s="109" t="s">
        <v>487</v>
      </c>
      <c r="O99" s="111" t="s">
        <v>468</v>
      </c>
      <c r="P99" s="109" t="s">
        <v>469</v>
      </c>
      <c r="Q99" s="109" t="s">
        <v>76</v>
      </c>
      <c r="R99" s="108" t="s">
        <v>77</v>
      </c>
      <c r="S99" s="111" t="s">
        <v>77</v>
      </c>
      <c r="T99" s="108"/>
      <c r="U99" s="108">
        <v>0</v>
      </c>
      <c r="V99" s="108">
        <v>0</v>
      </c>
      <c r="W99" s="108">
        <v>0</v>
      </c>
      <c r="X99" s="113">
        <v>0</v>
      </c>
      <c r="Y99" s="113">
        <v>0</v>
      </c>
      <c r="Z99" s="113">
        <v>0</v>
      </c>
      <c r="AA99" s="114" t="s">
        <v>76</v>
      </c>
      <c r="AB99" s="109" t="s">
        <v>112</v>
      </c>
      <c r="AC99" s="107">
        <f aca="true" t="shared" si="7" ref="AC99:AC127">IF(O99=O98,0,1)</f>
        <v>0</v>
      </c>
    </row>
    <row r="100" spans="1:29" ht="15">
      <c r="A100" s="108">
        <v>2018</v>
      </c>
      <c r="B100" s="108">
        <v>947</v>
      </c>
      <c r="C100" s="109" t="s">
        <v>148</v>
      </c>
      <c r="D100" s="150" t="s">
        <v>491</v>
      </c>
      <c r="E100" s="109" t="s">
        <v>148</v>
      </c>
      <c r="F100" s="111" t="s">
        <v>476</v>
      </c>
      <c r="G100" s="112">
        <v>2509</v>
      </c>
      <c r="H100" s="112">
        <v>0</v>
      </c>
      <c r="I100" s="143" t="s">
        <v>86</v>
      </c>
      <c r="J100" s="112">
        <f t="shared" si="6"/>
        <v>2509</v>
      </c>
      <c r="K100" s="151" t="s">
        <v>76</v>
      </c>
      <c r="L100" s="108">
        <v>2019</v>
      </c>
      <c r="M100" s="108">
        <v>79</v>
      </c>
      <c r="N100" s="109" t="s">
        <v>487</v>
      </c>
      <c r="O100" s="111" t="s">
        <v>468</v>
      </c>
      <c r="P100" s="109" t="s">
        <v>469</v>
      </c>
      <c r="Q100" s="109" t="s">
        <v>76</v>
      </c>
      <c r="R100" s="108" t="s">
        <v>77</v>
      </c>
      <c r="S100" s="111" t="s">
        <v>77</v>
      </c>
      <c r="T100" s="108"/>
      <c r="U100" s="108">
        <v>0</v>
      </c>
      <c r="V100" s="108">
        <v>0</v>
      </c>
      <c r="W100" s="108">
        <v>0</v>
      </c>
      <c r="X100" s="113">
        <v>0</v>
      </c>
      <c r="Y100" s="113">
        <v>0</v>
      </c>
      <c r="Z100" s="113">
        <v>0</v>
      </c>
      <c r="AA100" s="114" t="s">
        <v>76</v>
      </c>
      <c r="AB100" s="109" t="s">
        <v>112</v>
      </c>
      <c r="AC100" s="107">
        <f t="shared" si="7"/>
        <v>0</v>
      </c>
    </row>
    <row r="101" spans="1:29" ht="15">
      <c r="A101" s="108">
        <v>2018</v>
      </c>
      <c r="B101" s="108">
        <v>948</v>
      </c>
      <c r="C101" s="109" t="s">
        <v>148</v>
      </c>
      <c r="D101" s="150" t="s">
        <v>492</v>
      </c>
      <c r="E101" s="109" t="s">
        <v>148</v>
      </c>
      <c r="F101" s="111" t="s">
        <v>476</v>
      </c>
      <c r="G101" s="112">
        <v>4909.6</v>
      </c>
      <c r="H101" s="112">
        <v>0</v>
      </c>
      <c r="I101" s="143" t="s">
        <v>86</v>
      </c>
      <c r="J101" s="112">
        <f t="shared" si="6"/>
        <v>4909.6</v>
      </c>
      <c r="K101" s="151" t="s">
        <v>76</v>
      </c>
      <c r="L101" s="108">
        <v>2019</v>
      </c>
      <c r="M101" s="108">
        <v>81</v>
      </c>
      <c r="N101" s="109" t="s">
        <v>493</v>
      </c>
      <c r="O101" s="111" t="s">
        <v>468</v>
      </c>
      <c r="P101" s="109" t="s">
        <v>469</v>
      </c>
      <c r="Q101" s="109" t="s">
        <v>76</v>
      </c>
      <c r="R101" s="108" t="s">
        <v>77</v>
      </c>
      <c r="S101" s="111" t="s">
        <v>77</v>
      </c>
      <c r="T101" s="108"/>
      <c r="U101" s="108">
        <v>0</v>
      </c>
      <c r="V101" s="108">
        <v>0</v>
      </c>
      <c r="W101" s="108">
        <v>0</v>
      </c>
      <c r="X101" s="113">
        <v>0</v>
      </c>
      <c r="Y101" s="113">
        <v>0</v>
      </c>
      <c r="Z101" s="113">
        <v>0</v>
      </c>
      <c r="AA101" s="114" t="s">
        <v>76</v>
      </c>
      <c r="AB101" s="109" t="s">
        <v>112</v>
      </c>
      <c r="AC101" s="107">
        <f t="shared" si="7"/>
        <v>0</v>
      </c>
    </row>
    <row r="102" spans="1:29" ht="15">
      <c r="A102" s="108">
        <v>2018</v>
      </c>
      <c r="B102" s="108">
        <v>799</v>
      </c>
      <c r="C102" s="109" t="s">
        <v>494</v>
      </c>
      <c r="D102" s="150" t="s">
        <v>495</v>
      </c>
      <c r="E102" s="109" t="s">
        <v>233</v>
      </c>
      <c r="F102" s="111" t="s">
        <v>496</v>
      </c>
      <c r="G102" s="112">
        <v>621.58</v>
      </c>
      <c r="H102" s="112">
        <v>112.09</v>
      </c>
      <c r="I102" s="143" t="s">
        <v>86</v>
      </c>
      <c r="J102" s="112">
        <f t="shared" si="6"/>
        <v>509.49</v>
      </c>
      <c r="K102" s="151" t="s">
        <v>497</v>
      </c>
      <c r="L102" s="108">
        <v>2018</v>
      </c>
      <c r="M102" s="108">
        <v>3151</v>
      </c>
      <c r="N102" s="109" t="s">
        <v>494</v>
      </c>
      <c r="O102" s="111" t="s">
        <v>498</v>
      </c>
      <c r="P102" s="109" t="s">
        <v>499</v>
      </c>
      <c r="Q102" s="109" t="s">
        <v>76</v>
      </c>
      <c r="R102" s="108" t="s">
        <v>77</v>
      </c>
      <c r="S102" s="111" t="s">
        <v>77</v>
      </c>
      <c r="T102" s="108"/>
      <c r="U102" s="108">
        <v>0</v>
      </c>
      <c r="V102" s="108">
        <v>0</v>
      </c>
      <c r="W102" s="108">
        <v>0</v>
      </c>
      <c r="X102" s="113">
        <v>0</v>
      </c>
      <c r="Y102" s="113">
        <v>0</v>
      </c>
      <c r="Z102" s="113">
        <v>0</v>
      </c>
      <c r="AA102" s="114" t="s">
        <v>76</v>
      </c>
      <c r="AB102" s="109" t="s">
        <v>123</v>
      </c>
      <c r="AC102" s="107">
        <f t="shared" si="7"/>
        <v>1</v>
      </c>
    </row>
    <row r="103" spans="1:29" ht="15">
      <c r="A103" s="108">
        <v>2018</v>
      </c>
      <c r="B103" s="108">
        <v>825</v>
      </c>
      <c r="C103" s="109" t="s">
        <v>100</v>
      </c>
      <c r="D103" s="150" t="s">
        <v>502</v>
      </c>
      <c r="E103" s="109" t="s">
        <v>123</v>
      </c>
      <c r="F103" s="111" t="s">
        <v>503</v>
      </c>
      <c r="G103" s="112">
        <v>648.94</v>
      </c>
      <c r="H103" s="112">
        <v>106.7</v>
      </c>
      <c r="I103" s="143" t="s">
        <v>86</v>
      </c>
      <c r="J103" s="112">
        <f t="shared" si="6"/>
        <v>542.24</v>
      </c>
      <c r="K103" s="151" t="s">
        <v>504</v>
      </c>
      <c r="L103" s="108">
        <v>2018</v>
      </c>
      <c r="M103" s="108">
        <v>3288</v>
      </c>
      <c r="N103" s="109" t="s">
        <v>100</v>
      </c>
      <c r="O103" s="111" t="s">
        <v>500</v>
      </c>
      <c r="P103" s="109" t="s">
        <v>501</v>
      </c>
      <c r="Q103" s="109" t="s">
        <v>501</v>
      </c>
      <c r="R103" s="108" t="s">
        <v>77</v>
      </c>
      <c r="S103" s="111" t="s">
        <v>77</v>
      </c>
      <c r="T103" s="108"/>
      <c r="U103" s="108">
        <v>0</v>
      </c>
      <c r="V103" s="108">
        <v>0</v>
      </c>
      <c r="W103" s="108">
        <v>0</v>
      </c>
      <c r="X103" s="113">
        <v>0</v>
      </c>
      <c r="Y103" s="113">
        <v>0</v>
      </c>
      <c r="Z103" s="113">
        <v>0</v>
      </c>
      <c r="AA103" s="114" t="s">
        <v>76</v>
      </c>
      <c r="AB103" s="109" t="s">
        <v>123</v>
      </c>
      <c r="AC103" s="107">
        <f t="shared" si="7"/>
        <v>1</v>
      </c>
    </row>
    <row r="104" spans="1:29" ht="15">
      <c r="A104" s="108">
        <v>2018</v>
      </c>
      <c r="B104" s="108">
        <v>940</v>
      </c>
      <c r="C104" s="109" t="s">
        <v>148</v>
      </c>
      <c r="D104" s="150" t="s">
        <v>158</v>
      </c>
      <c r="E104" s="109" t="s">
        <v>148</v>
      </c>
      <c r="F104" s="111" t="s">
        <v>505</v>
      </c>
      <c r="G104" s="112">
        <v>675.56</v>
      </c>
      <c r="H104" s="112">
        <v>109.78</v>
      </c>
      <c r="I104" s="143" t="s">
        <v>86</v>
      </c>
      <c r="J104" s="112">
        <f t="shared" si="6"/>
        <v>565.78</v>
      </c>
      <c r="K104" s="151" t="s">
        <v>504</v>
      </c>
      <c r="L104" s="108">
        <v>2019</v>
      </c>
      <c r="M104" s="108">
        <v>61</v>
      </c>
      <c r="N104" s="109" t="s">
        <v>487</v>
      </c>
      <c r="O104" s="111" t="s">
        <v>500</v>
      </c>
      <c r="P104" s="109" t="s">
        <v>501</v>
      </c>
      <c r="Q104" s="109" t="s">
        <v>501</v>
      </c>
      <c r="R104" s="108" t="s">
        <v>77</v>
      </c>
      <c r="S104" s="111" t="s">
        <v>77</v>
      </c>
      <c r="T104" s="108"/>
      <c r="U104" s="108">
        <v>0</v>
      </c>
      <c r="V104" s="108">
        <v>0</v>
      </c>
      <c r="W104" s="108">
        <v>0</v>
      </c>
      <c r="X104" s="113">
        <v>0</v>
      </c>
      <c r="Y104" s="113">
        <v>0</v>
      </c>
      <c r="Z104" s="113">
        <v>0</v>
      </c>
      <c r="AA104" s="114" t="s">
        <v>76</v>
      </c>
      <c r="AB104" s="109" t="s">
        <v>148</v>
      </c>
      <c r="AC104" s="107">
        <f t="shared" si="7"/>
        <v>0</v>
      </c>
    </row>
    <row r="105" spans="1:29" ht="15">
      <c r="A105" s="108">
        <v>2018</v>
      </c>
      <c r="B105" s="108">
        <v>744</v>
      </c>
      <c r="C105" s="109" t="s">
        <v>508</v>
      </c>
      <c r="D105" s="150" t="s">
        <v>509</v>
      </c>
      <c r="E105" s="109" t="s">
        <v>510</v>
      </c>
      <c r="F105" s="111" t="s">
        <v>511</v>
      </c>
      <c r="G105" s="112">
        <v>-61</v>
      </c>
      <c r="H105" s="112">
        <v>-11</v>
      </c>
      <c r="I105" s="143" t="s">
        <v>86</v>
      </c>
      <c r="J105" s="112">
        <f t="shared" si="6"/>
        <v>-50</v>
      </c>
      <c r="K105" s="151" t="s">
        <v>512</v>
      </c>
      <c r="L105" s="108">
        <v>2018</v>
      </c>
      <c r="M105" s="108">
        <v>2951</v>
      </c>
      <c r="N105" s="109" t="s">
        <v>508</v>
      </c>
      <c r="O105" s="111" t="s">
        <v>506</v>
      </c>
      <c r="P105" s="109" t="s">
        <v>507</v>
      </c>
      <c r="Q105" s="109" t="s">
        <v>507</v>
      </c>
      <c r="R105" s="108">
        <v>9</v>
      </c>
      <c r="S105" s="111" t="s">
        <v>133</v>
      </c>
      <c r="T105" s="108">
        <v>1080102</v>
      </c>
      <c r="U105" s="108">
        <v>2770</v>
      </c>
      <c r="V105" s="108">
        <v>20</v>
      </c>
      <c r="W105" s="108">
        <v>3</v>
      </c>
      <c r="X105" s="113">
        <v>2018</v>
      </c>
      <c r="Y105" s="113">
        <v>195</v>
      </c>
      <c r="Z105" s="113">
        <v>0</v>
      </c>
      <c r="AA105" s="114" t="s">
        <v>76</v>
      </c>
      <c r="AB105" s="109" t="s">
        <v>123</v>
      </c>
      <c r="AC105" s="107">
        <f t="shared" si="7"/>
        <v>1</v>
      </c>
    </row>
    <row r="106" spans="1:29" ht="15">
      <c r="A106" s="108">
        <v>2018</v>
      </c>
      <c r="B106" s="108">
        <v>861</v>
      </c>
      <c r="C106" s="109" t="s">
        <v>165</v>
      </c>
      <c r="D106" s="150" t="s">
        <v>513</v>
      </c>
      <c r="E106" s="109" t="s">
        <v>123</v>
      </c>
      <c r="F106" s="111" t="s">
        <v>427</v>
      </c>
      <c r="G106" s="112">
        <v>5677.4</v>
      </c>
      <c r="H106" s="112">
        <v>1017.65</v>
      </c>
      <c r="I106" s="143" t="s">
        <v>86</v>
      </c>
      <c r="J106" s="112">
        <f t="shared" si="6"/>
        <v>4659.75</v>
      </c>
      <c r="K106" s="151" t="s">
        <v>512</v>
      </c>
      <c r="L106" s="108">
        <v>2018</v>
      </c>
      <c r="M106" s="108">
        <v>3379</v>
      </c>
      <c r="N106" s="109" t="s">
        <v>165</v>
      </c>
      <c r="O106" s="111" t="s">
        <v>506</v>
      </c>
      <c r="P106" s="109" t="s">
        <v>507</v>
      </c>
      <c r="Q106" s="109" t="s">
        <v>507</v>
      </c>
      <c r="R106" s="108">
        <v>9</v>
      </c>
      <c r="S106" s="111" t="s">
        <v>133</v>
      </c>
      <c r="T106" s="108">
        <v>1080102</v>
      </c>
      <c r="U106" s="108">
        <v>2770</v>
      </c>
      <c r="V106" s="108">
        <v>20</v>
      </c>
      <c r="W106" s="108">
        <v>3</v>
      </c>
      <c r="X106" s="113">
        <v>2018</v>
      </c>
      <c r="Y106" s="113">
        <v>195</v>
      </c>
      <c r="Z106" s="113">
        <v>0</v>
      </c>
      <c r="AA106" s="114" t="s">
        <v>76</v>
      </c>
      <c r="AB106" s="109" t="s">
        <v>148</v>
      </c>
      <c r="AC106" s="107">
        <f t="shared" si="7"/>
        <v>0</v>
      </c>
    </row>
    <row r="107" spans="1:29" ht="15">
      <c r="A107" s="108">
        <v>2018</v>
      </c>
      <c r="B107" s="108">
        <v>862</v>
      </c>
      <c r="C107" s="109" t="s">
        <v>165</v>
      </c>
      <c r="D107" s="150" t="s">
        <v>514</v>
      </c>
      <c r="E107" s="109" t="s">
        <v>123</v>
      </c>
      <c r="F107" s="111" t="s">
        <v>511</v>
      </c>
      <c r="G107" s="112">
        <v>-3.78</v>
      </c>
      <c r="H107" s="112">
        <v>-0.68</v>
      </c>
      <c r="I107" s="143" t="s">
        <v>86</v>
      </c>
      <c r="J107" s="112">
        <f t="shared" si="6"/>
        <v>-3.0999999999999996</v>
      </c>
      <c r="K107" s="151" t="s">
        <v>512</v>
      </c>
      <c r="L107" s="108">
        <v>2018</v>
      </c>
      <c r="M107" s="108">
        <v>3378</v>
      </c>
      <c r="N107" s="109" t="s">
        <v>165</v>
      </c>
      <c r="O107" s="111" t="s">
        <v>506</v>
      </c>
      <c r="P107" s="109" t="s">
        <v>507</v>
      </c>
      <c r="Q107" s="109" t="s">
        <v>507</v>
      </c>
      <c r="R107" s="108">
        <v>9</v>
      </c>
      <c r="S107" s="111" t="s">
        <v>133</v>
      </c>
      <c r="T107" s="108">
        <v>1080102</v>
      </c>
      <c r="U107" s="108">
        <v>2770</v>
      </c>
      <c r="V107" s="108">
        <v>20</v>
      </c>
      <c r="W107" s="108">
        <v>3</v>
      </c>
      <c r="X107" s="113">
        <v>2018</v>
      </c>
      <c r="Y107" s="113">
        <v>195</v>
      </c>
      <c r="Z107" s="113">
        <v>0</v>
      </c>
      <c r="AA107" s="114" t="s">
        <v>76</v>
      </c>
      <c r="AB107" s="109" t="s">
        <v>148</v>
      </c>
      <c r="AC107" s="107">
        <f t="shared" si="7"/>
        <v>0</v>
      </c>
    </row>
    <row r="108" spans="1:29" ht="15">
      <c r="A108" s="108">
        <v>2018</v>
      </c>
      <c r="B108" s="108">
        <v>934</v>
      </c>
      <c r="C108" s="109" t="s">
        <v>148</v>
      </c>
      <c r="D108" s="150" t="s">
        <v>396</v>
      </c>
      <c r="E108" s="109" t="s">
        <v>206</v>
      </c>
      <c r="F108" s="111" t="s">
        <v>515</v>
      </c>
      <c r="G108" s="112">
        <v>630</v>
      </c>
      <c r="H108" s="112">
        <v>57.27</v>
      </c>
      <c r="I108" s="143" t="s">
        <v>86</v>
      </c>
      <c r="J108" s="112">
        <f t="shared" si="6"/>
        <v>572.73</v>
      </c>
      <c r="K108" s="151" t="s">
        <v>76</v>
      </c>
      <c r="L108" s="108">
        <v>2019</v>
      </c>
      <c r="M108" s="108">
        <v>31</v>
      </c>
      <c r="N108" s="109" t="s">
        <v>297</v>
      </c>
      <c r="O108" s="111" t="s">
        <v>516</v>
      </c>
      <c r="P108" s="109" t="s">
        <v>517</v>
      </c>
      <c r="Q108" s="109" t="s">
        <v>518</v>
      </c>
      <c r="R108" s="108" t="s">
        <v>77</v>
      </c>
      <c r="S108" s="111" t="s">
        <v>77</v>
      </c>
      <c r="T108" s="108"/>
      <c r="U108" s="108">
        <v>0</v>
      </c>
      <c r="V108" s="108">
        <v>0</v>
      </c>
      <c r="W108" s="108">
        <v>0</v>
      </c>
      <c r="X108" s="113">
        <v>0</v>
      </c>
      <c r="Y108" s="113">
        <v>0</v>
      </c>
      <c r="Z108" s="113">
        <v>0</v>
      </c>
      <c r="AA108" s="114" t="s">
        <v>76</v>
      </c>
      <c r="AB108" s="109" t="s">
        <v>519</v>
      </c>
      <c r="AC108" s="107">
        <f t="shared" si="7"/>
        <v>1</v>
      </c>
    </row>
    <row r="109" spans="1:29" ht="15">
      <c r="A109" s="108">
        <v>2018</v>
      </c>
      <c r="B109" s="108">
        <v>638</v>
      </c>
      <c r="C109" s="109" t="s">
        <v>522</v>
      </c>
      <c r="D109" s="150" t="s">
        <v>523</v>
      </c>
      <c r="E109" s="109" t="s">
        <v>522</v>
      </c>
      <c r="F109" s="111"/>
      <c r="G109" s="112">
        <v>841.8</v>
      </c>
      <c r="H109" s="112">
        <v>151.8</v>
      </c>
      <c r="I109" s="143" t="s">
        <v>86</v>
      </c>
      <c r="J109" s="112">
        <f t="shared" si="6"/>
        <v>690</v>
      </c>
      <c r="K109" s="151" t="s">
        <v>524</v>
      </c>
      <c r="L109" s="108">
        <v>2018</v>
      </c>
      <c r="M109" s="108">
        <v>2467</v>
      </c>
      <c r="N109" s="109" t="s">
        <v>522</v>
      </c>
      <c r="O109" s="111" t="s">
        <v>525</v>
      </c>
      <c r="P109" s="109" t="s">
        <v>526</v>
      </c>
      <c r="Q109" s="109" t="s">
        <v>526</v>
      </c>
      <c r="R109" s="108" t="s">
        <v>77</v>
      </c>
      <c r="S109" s="111" t="s">
        <v>77</v>
      </c>
      <c r="T109" s="108"/>
      <c r="U109" s="108">
        <v>0</v>
      </c>
      <c r="V109" s="108">
        <v>0</v>
      </c>
      <c r="W109" s="108">
        <v>0</v>
      </c>
      <c r="X109" s="113">
        <v>0</v>
      </c>
      <c r="Y109" s="113">
        <v>0</v>
      </c>
      <c r="Z109" s="113">
        <v>0</v>
      </c>
      <c r="AA109" s="114" t="s">
        <v>76</v>
      </c>
      <c r="AB109" s="109" t="s">
        <v>527</v>
      </c>
      <c r="AC109" s="107">
        <f t="shared" si="7"/>
        <v>1</v>
      </c>
    </row>
    <row r="110" spans="1:29" ht="15">
      <c r="A110" s="108">
        <v>2018</v>
      </c>
      <c r="B110" s="108">
        <v>802</v>
      </c>
      <c r="C110" s="109" t="s">
        <v>528</v>
      </c>
      <c r="D110" s="150" t="s">
        <v>529</v>
      </c>
      <c r="E110" s="109" t="s">
        <v>528</v>
      </c>
      <c r="F110" s="111" t="s">
        <v>530</v>
      </c>
      <c r="G110" s="112">
        <v>6471.65</v>
      </c>
      <c r="H110" s="112">
        <v>1167.02</v>
      </c>
      <c r="I110" s="143" t="s">
        <v>86</v>
      </c>
      <c r="J110" s="112">
        <f t="shared" si="6"/>
        <v>5304.629999999999</v>
      </c>
      <c r="K110" s="151" t="s">
        <v>531</v>
      </c>
      <c r="L110" s="108">
        <v>2018</v>
      </c>
      <c r="M110" s="108">
        <v>3183</v>
      </c>
      <c r="N110" s="109" t="s">
        <v>528</v>
      </c>
      <c r="O110" s="111" t="s">
        <v>525</v>
      </c>
      <c r="P110" s="109" t="s">
        <v>526</v>
      </c>
      <c r="Q110" s="109" t="s">
        <v>526</v>
      </c>
      <c r="R110" s="108" t="s">
        <v>77</v>
      </c>
      <c r="S110" s="111" t="s">
        <v>77</v>
      </c>
      <c r="T110" s="108"/>
      <c r="U110" s="108">
        <v>0</v>
      </c>
      <c r="V110" s="108">
        <v>0</v>
      </c>
      <c r="W110" s="108">
        <v>0</v>
      </c>
      <c r="X110" s="113">
        <v>0</v>
      </c>
      <c r="Y110" s="113">
        <v>0</v>
      </c>
      <c r="Z110" s="113">
        <v>0</v>
      </c>
      <c r="AA110" s="114" t="s">
        <v>76</v>
      </c>
      <c r="AB110" s="109" t="s">
        <v>206</v>
      </c>
      <c r="AC110" s="107" t="e">
        <f>IF(O110=#REF!,0,1)</f>
        <v>#REF!</v>
      </c>
    </row>
    <row r="111" spans="1:29" ht="15">
      <c r="A111" s="108">
        <v>2018</v>
      </c>
      <c r="B111" s="108">
        <v>845</v>
      </c>
      <c r="C111" s="109" t="s">
        <v>141</v>
      </c>
      <c r="D111" s="150" t="s">
        <v>532</v>
      </c>
      <c r="E111" s="109" t="s">
        <v>123</v>
      </c>
      <c r="F111" s="111" t="s">
        <v>533</v>
      </c>
      <c r="G111" s="112">
        <v>4226.52</v>
      </c>
      <c r="H111" s="112">
        <v>762.16</v>
      </c>
      <c r="I111" s="143" t="s">
        <v>86</v>
      </c>
      <c r="J111" s="112">
        <f t="shared" si="6"/>
        <v>3464.3600000000006</v>
      </c>
      <c r="K111" s="151" t="s">
        <v>534</v>
      </c>
      <c r="L111" s="108">
        <v>2018</v>
      </c>
      <c r="M111" s="108">
        <v>3357</v>
      </c>
      <c r="N111" s="109" t="s">
        <v>141</v>
      </c>
      <c r="O111" s="111" t="s">
        <v>525</v>
      </c>
      <c r="P111" s="109" t="s">
        <v>526</v>
      </c>
      <c r="Q111" s="109" t="s">
        <v>526</v>
      </c>
      <c r="R111" s="108">
        <v>9</v>
      </c>
      <c r="S111" s="111" t="s">
        <v>133</v>
      </c>
      <c r="T111" s="108">
        <v>2080101</v>
      </c>
      <c r="U111" s="108">
        <v>8230</v>
      </c>
      <c r="V111" s="108">
        <v>10</v>
      </c>
      <c r="W111" s="108">
        <v>11</v>
      </c>
      <c r="X111" s="113">
        <v>2017</v>
      </c>
      <c r="Y111" s="113">
        <v>663</v>
      </c>
      <c r="Z111" s="113">
        <v>3</v>
      </c>
      <c r="AA111" s="114" t="s">
        <v>76</v>
      </c>
      <c r="AB111" s="109" t="s">
        <v>148</v>
      </c>
      <c r="AC111" s="107">
        <f t="shared" si="7"/>
        <v>0</v>
      </c>
    </row>
    <row r="112" spans="1:29" ht="15">
      <c r="A112" s="108">
        <v>2018</v>
      </c>
      <c r="B112" s="108">
        <v>936</v>
      </c>
      <c r="C112" s="109" t="s">
        <v>148</v>
      </c>
      <c r="D112" s="150" t="s">
        <v>535</v>
      </c>
      <c r="E112" s="109" t="s">
        <v>148</v>
      </c>
      <c r="F112" s="111" t="s">
        <v>536</v>
      </c>
      <c r="G112" s="112">
        <v>1671.4</v>
      </c>
      <c r="H112" s="112">
        <v>301.4</v>
      </c>
      <c r="I112" s="143" t="s">
        <v>86</v>
      </c>
      <c r="J112" s="112">
        <f t="shared" si="6"/>
        <v>1370</v>
      </c>
      <c r="K112" s="151" t="s">
        <v>537</v>
      </c>
      <c r="L112" s="108">
        <v>2019</v>
      </c>
      <c r="M112" s="108">
        <v>32</v>
      </c>
      <c r="N112" s="109" t="s">
        <v>152</v>
      </c>
      <c r="O112" s="111" t="s">
        <v>525</v>
      </c>
      <c r="P112" s="109" t="s">
        <v>526</v>
      </c>
      <c r="Q112" s="109" t="s">
        <v>526</v>
      </c>
      <c r="R112" s="108" t="s">
        <v>77</v>
      </c>
      <c r="S112" s="111" t="s">
        <v>77</v>
      </c>
      <c r="T112" s="108"/>
      <c r="U112" s="108">
        <v>0</v>
      </c>
      <c r="V112" s="108">
        <v>0</v>
      </c>
      <c r="W112" s="108">
        <v>0</v>
      </c>
      <c r="X112" s="113">
        <v>0</v>
      </c>
      <c r="Y112" s="113">
        <v>0</v>
      </c>
      <c r="Z112" s="113">
        <v>0</v>
      </c>
      <c r="AA112" s="114" t="s">
        <v>76</v>
      </c>
      <c r="AB112" s="109" t="s">
        <v>140</v>
      </c>
      <c r="AC112" s="107">
        <f t="shared" si="7"/>
        <v>0</v>
      </c>
    </row>
    <row r="113" spans="1:29" ht="15">
      <c r="A113" s="108">
        <v>2018</v>
      </c>
      <c r="B113" s="108">
        <v>942</v>
      </c>
      <c r="C113" s="109" t="s">
        <v>148</v>
      </c>
      <c r="D113" s="150" t="s">
        <v>538</v>
      </c>
      <c r="E113" s="109" t="s">
        <v>148</v>
      </c>
      <c r="F113" s="111" t="s">
        <v>539</v>
      </c>
      <c r="G113" s="112">
        <v>2321.16</v>
      </c>
      <c r="H113" s="112">
        <v>418.57</v>
      </c>
      <c r="I113" s="143" t="s">
        <v>86</v>
      </c>
      <c r="J113" s="112">
        <f t="shared" si="6"/>
        <v>1902.59</v>
      </c>
      <c r="K113" s="151" t="s">
        <v>540</v>
      </c>
      <c r="L113" s="108">
        <v>2019</v>
      </c>
      <c r="M113" s="108">
        <v>60</v>
      </c>
      <c r="N113" s="109" t="s">
        <v>487</v>
      </c>
      <c r="O113" s="111" t="s">
        <v>525</v>
      </c>
      <c r="P113" s="109" t="s">
        <v>526</v>
      </c>
      <c r="Q113" s="109" t="s">
        <v>526</v>
      </c>
      <c r="R113" s="108">
        <v>11</v>
      </c>
      <c r="S113" s="111" t="s">
        <v>211</v>
      </c>
      <c r="T113" s="108">
        <v>1090303</v>
      </c>
      <c r="U113" s="108">
        <v>3330</v>
      </c>
      <c r="V113" s="108">
        <v>20</v>
      </c>
      <c r="W113" s="108">
        <v>1</v>
      </c>
      <c r="X113" s="113">
        <v>2018</v>
      </c>
      <c r="Y113" s="113">
        <v>837</v>
      </c>
      <c r="Z113" s="113">
        <v>0</v>
      </c>
      <c r="AA113" s="114" t="s">
        <v>76</v>
      </c>
      <c r="AB113" s="109" t="s">
        <v>140</v>
      </c>
      <c r="AC113" s="107">
        <f t="shared" si="7"/>
        <v>0</v>
      </c>
    </row>
    <row r="114" spans="1:29" ht="15">
      <c r="A114" s="108">
        <v>2018</v>
      </c>
      <c r="B114" s="108">
        <v>1</v>
      </c>
      <c r="C114" s="109" t="s">
        <v>541</v>
      </c>
      <c r="D114" s="150" t="s">
        <v>542</v>
      </c>
      <c r="E114" s="109" t="s">
        <v>287</v>
      </c>
      <c r="F114" s="111" t="s">
        <v>543</v>
      </c>
      <c r="G114" s="112">
        <v>2013</v>
      </c>
      <c r="H114" s="112">
        <v>363</v>
      </c>
      <c r="I114" s="143" t="s">
        <v>86</v>
      </c>
      <c r="J114" s="112">
        <f t="shared" si="6"/>
        <v>1650</v>
      </c>
      <c r="K114" s="151" t="s">
        <v>76</v>
      </c>
      <c r="L114" s="108">
        <v>2018</v>
      </c>
      <c r="M114" s="108">
        <v>79</v>
      </c>
      <c r="N114" s="109" t="s">
        <v>541</v>
      </c>
      <c r="O114" s="111" t="s">
        <v>544</v>
      </c>
      <c r="P114" s="109" t="s">
        <v>545</v>
      </c>
      <c r="Q114" s="109" t="s">
        <v>76</v>
      </c>
      <c r="R114" s="108" t="s">
        <v>77</v>
      </c>
      <c r="S114" s="111" t="s">
        <v>77</v>
      </c>
      <c r="T114" s="108"/>
      <c r="U114" s="108">
        <v>0</v>
      </c>
      <c r="V114" s="108">
        <v>0</v>
      </c>
      <c r="W114" s="108">
        <v>0</v>
      </c>
      <c r="X114" s="113">
        <v>0</v>
      </c>
      <c r="Y114" s="113">
        <v>0</v>
      </c>
      <c r="Z114" s="113">
        <v>0</v>
      </c>
      <c r="AA114" s="114" t="s">
        <v>76</v>
      </c>
      <c r="AB114" s="109" t="s">
        <v>374</v>
      </c>
      <c r="AC114" s="107">
        <f t="shared" si="7"/>
        <v>1</v>
      </c>
    </row>
    <row r="115" spans="1:29" ht="15">
      <c r="A115" s="108">
        <v>2018</v>
      </c>
      <c r="B115" s="108">
        <v>840</v>
      </c>
      <c r="C115" s="109" t="s">
        <v>121</v>
      </c>
      <c r="D115" s="150" t="s">
        <v>415</v>
      </c>
      <c r="E115" s="109" t="s">
        <v>189</v>
      </c>
      <c r="F115" s="111" t="s">
        <v>548</v>
      </c>
      <c r="G115" s="112">
        <v>1582.34</v>
      </c>
      <c r="H115" s="112">
        <v>285.34</v>
      </c>
      <c r="I115" s="143" t="s">
        <v>86</v>
      </c>
      <c r="J115" s="112">
        <f t="shared" si="6"/>
        <v>1297</v>
      </c>
      <c r="K115" s="151" t="s">
        <v>549</v>
      </c>
      <c r="L115" s="108">
        <v>2018</v>
      </c>
      <c r="M115" s="108">
        <v>3349</v>
      </c>
      <c r="N115" s="109" t="s">
        <v>121</v>
      </c>
      <c r="O115" s="111" t="s">
        <v>546</v>
      </c>
      <c r="P115" s="109" t="s">
        <v>547</v>
      </c>
      <c r="Q115" s="109" t="s">
        <v>547</v>
      </c>
      <c r="R115" s="108">
        <v>70</v>
      </c>
      <c r="S115" s="111" t="s">
        <v>245</v>
      </c>
      <c r="T115" s="108">
        <v>1040502</v>
      </c>
      <c r="U115" s="108">
        <v>1890</v>
      </c>
      <c r="V115" s="108">
        <v>10</v>
      </c>
      <c r="W115" s="108">
        <v>3</v>
      </c>
      <c r="X115" s="113">
        <v>2018</v>
      </c>
      <c r="Y115" s="113">
        <v>647</v>
      </c>
      <c r="Z115" s="113">
        <v>0</v>
      </c>
      <c r="AA115" s="114" t="s">
        <v>76</v>
      </c>
      <c r="AB115" s="109" t="s">
        <v>550</v>
      </c>
      <c r="AC115" s="107">
        <f t="shared" si="7"/>
        <v>1</v>
      </c>
    </row>
    <row r="116" spans="1:29" ht="15">
      <c r="A116" s="108">
        <v>2018</v>
      </c>
      <c r="B116" s="108">
        <v>899</v>
      </c>
      <c r="C116" s="109" t="s">
        <v>128</v>
      </c>
      <c r="D116" s="150" t="s">
        <v>159</v>
      </c>
      <c r="E116" s="109" t="s">
        <v>91</v>
      </c>
      <c r="F116" s="111" t="s">
        <v>551</v>
      </c>
      <c r="G116" s="112">
        <v>2586.4</v>
      </c>
      <c r="H116" s="112">
        <v>466.4</v>
      </c>
      <c r="I116" s="143" t="s">
        <v>86</v>
      </c>
      <c r="J116" s="112">
        <f t="shared" si="6"/>
        <v>2120</v>
      </c>
      <c r="K116" s="151" t="s">
        <v>552</v>
      </c>
      <c r="L116" s="108">
        <v>2018</v>
      </c>
      <c r="M116" s="108">
        <v>3542</v>
      </c>
      <c r="N116" s="109" t="s">
        <v>128</v>
      </c>
      <c r="O116" s="111" t="s">
        <v>546</v>
      </c>
      <c r="P116" s="109" t="s">
        <v>547</v>
      </c>
      <c r="Q116" s="109" t="s">
        <v>547</v>
      </c>
      <c r="R116" s="108">
        <v>9</v>
      </c>
      <c r="S116" s="111" t="s">
        <v>133</v>
      </c>
      <c r="T116" s="108">
        <v>1080103</v>
      </c>
      <c r="U116" s="108">
        <v>2780</v>
      </c>
      <c r="V116" s="108">
        <v>20</v>
      </c>
      <c r="W116" s="108">
        <v>4</v>
      </c>
      <c r="X116" s="113">
        <v>2018</v>
      </c>
      <c r="Y116" s="113">
        <v>172</v>
      </c>
      <c r="Z116" s="113">
        <v>0</v>
      </c>
      <c r="AA116" s="114" t="s">
        <v>76</v>
      </c>
      <c r="AB116" s="109" t="s">
        <v>175</v>
      </c>
      <c r="AC116" s="107">
        <f t="shared" si="7"/>
        <v>0</v>
      </c>
    </row>
    <row r="117" spans="1:29" ht="15">
      <c r="A117" s="108">
        <v>2018</v>
      </c>
      <c r="B117" s="108">
        <v>900</v>
      </c>
      <c r="C117" s="109" t="s">
        <v>128</v>
      </c>
      <c r="D117" s="150" t="s">
        <v>520</v>
      </c>
      <c r="E117" s="109" t="s">
        <v>128</v>
      </c>
      <c r="F117" s="111" t="s">
        <v>553</v>
      </c>
      <c r="G117" s="112">
        <v>165.92</v>
      </c>
      <c r="H117" s="112">
        <v>29.92</v>
      </c>
      <c r="I117" s="143" t="s">
        <v>86</v>
      </c>
      <c r="J117" s="112">
        <f t="shared" si="6"/>
        <v>136</v>
      </c>
      <c r="K117" s="151" t="s">
        <v>554</v>
      </c>
      <c r="L117" s="108">
        <v>2018</v>
      </c>
      <c r="M117" s="108">
        <v>3541</v>
      </c>
      <c r="N117" s="109" t="s">
        <v>128</v>
      </c>
      <c r="O117" s="111" t="s">
        <v>546</v>
      </c>
      <c r="P117" s="109" t="s">
        <v>547</v>
      </c>
      <c r="Q117" s="109" t="s">
        <v>547</v>
      </c>
      <c r="R117" s="108" t="s">
        <v>77</v>
      </c>
      <c r="S117" s="111" t="s">
        <v>77</v>
      </c>
      <c r="T117" s="108"/>
      <c r="U117" s="108">
        <v>0</v>
      </c>
      <c r="V117" s="108">
        <v>0</v>
      </c>
      <c r="W117" s="108">
        <v>0</v>
      </c>
      <c r="X117" s="113">
        <v>0</v>
      </c>
      <c r="Y117" s="113">
        <v>0</v>
      </c>
      <c r="Z117" s="113">
        <v>0</v>
      </c>
      <c r="AA117" s="114" t="s">
        <v>76</v>
      </c>
      <c r="AB117" s="109" t="s">
        <v>175</v>
      </c>
      <c r="AC117" s="107">
        <f t="shared" si="7"/>
        <v>0</v>
      </c>
    </row>
    <row r="118" spans="1:29" ht="15">
      <c r="A118" s="108">
        <v>2018</v>
      </c>
      <c r="B118" s="108">
        <v>901</v>
      </c>
      <c r="C118" s="109" t="s">
        <v>128</v>
      </c>
      <c r="D118" s="150" t="s">
        <v>78</v>
      </c>
      <c r="E118" s="109" t="s">
        <v>91</v>
      </c>
      <c r="F118" s="111" t="s">
        <v>555</v>
      </c>
      <c r="G118" s="112">
        <v>529.48</v>
      </c>
      <c r="H118" s="112">
        <v>95.48</v>
      </c>
      <c r="I118" s="143" t="s">
        <v>86</v>
      </c>
      <c r="J118" s="112">
        <f t="shared" si="6"/>
        <v>434</v>
      </c>
      <c r="K118" s="151" t="s">
        <v>556</v>
      </c>
      <c r="L118" s="108">
        <v>2018</v>
      </c>
      <c r="M118" s="108">
        <v>3540</v>
      </c>
      <c r="N118" s="109" t="s">
        <v>128</v>
      </c>
      <c r="O118" s="111" t="s">
        <v>546</v>
      </c>
      <c r="P118" s="109" t="s">
        <v>547</v>
      </c>
      <c r="Q118" s="109" t="s">
        <v>547</v>
      </c>
      <c r="R118" s="108">
        <v>9</v>
      </c>
      <c r="S118" s="111" t="s">
        <v>133</v>
      </c>
      <c r="T118" s="108">
        <v>1080103</v>
      </c>
      <c r="U118" s="108">
        <v>2780</v>
      </c>
      <c r="V118" s="108">
        <v>20</v>
      </c>
      <c r="W118" s="108">
        <v>4</v>
      </c>
      <c r="X118" s="113">
        <v>2018</v>
      </c>
      <c r="Y118" s="113">
        <v>679</v>
      </c>
      <c r="Z118" s="113">
        <v>0</v>
      </c>
      <c r="AA118" s="114" t="s">
        <v>76</v>
      </c>
      <c r="AB118" s="109" t="s">
        <v>175</v>
      </c>
      <c r="AC118" s="107">
        <f t="shared" si="7"/>
        <v>0</v>
      </c>
    </row>
    <row r="119" spans="1:29" ht="15">
      <c r="A119" s="108">
        <v>2018</v>
      </c>
      <c r="B119" s="108">
        <v>902</v>
      </c>
      <c r="C119" s="109" t="s">
        <v>128</v>
      </c>
      <c r="D119" s="150" t="s">
        <v>79</v>
      </c>
      <c r="E119" s="109" t="s">
        <v>128</v>
      </c>
      <c r="F119" s="111" t="s">
        <v>505</v>
      </c>
      <c r="G119" s="112">
        <v>419.68</v>
      </c>
      <c r="H119" s="112">
        <v>75.68</v>
      </c>
      <c r="I119" s="143" t="s">
        <v>86</v>
      </c>
      <c r="J119" s="112">
        <f t="shared" si="6"/>
        <v>344</v>
      </c>
      <c r="K119" s="151" t="s">
        <v>557</v>
      </c>
      <c r="L119" s="108">
        <v>2018</v>
      </c>
      <c r="M119" s="108">
        <v>3539</v>
      </c>
      <c r="N119" s="109" t="s">
        <v>128</v>
      </c>
      <c r="O119" s="111" t="s">
        <v>546</v>
      </c>
      <c r="P119" s="109" t="s">
        <v>547</v>
      </c>
      <c r="Q119" s="109" t="s">
        <v>547</v>
      </c>
      <c r="R119" s="108" t="s">
        <v>77</v>
      </c>
      <c r="S119" s="111" t="s">
        <v>77</v>
      </c>
      <c r="T119" s="108"/>
      <c r="U119" s="108">
        <v>0</v>
      </c>
      <c r="V119" s="108">
        <v>0</v>
      </c>
      <c r="W119" s="108">
        <v>0</v>
      </c>
      <c r="X119" s="113">
        <v>0</v>
      </c>
      <c r="Y119" s="113">
        <v>0</v>
      </c>
      <c r="Z119" s="113">
        <v>0</v>
      </c>
      <c r="AA119" s="114" t="s">
        <v>76</v>
      </c>
      <c r="AB119" s="109" t="s">
        <v>175</v>
      </c>
      <c r="AC119" s="107">
        <f t="shared" si="7"/>
        <v>0</v>
      </c>
    </row>
    <row r="120" spans="1:29" ht="15">
      <c r="A120" s="108">
        <v>2018</v>
      </c>
      <c r="B120" s="108">
        <v>928</v>
      </c>
      <c r="C120" s="109" t="s">
        <v>148</v>
      </c>
      <c r="D120" s="150" t="s">
        <v>558</v>
      </c>
      <c r="E120" s="109" t="s">
        <v>148</v>
      </c>
      <c r="F120" s="111" t="s">
        <v>559</v>
      </c>
      <c r="G120" s="112">
        <v>2105.67</v>
      </c>
      <c r="H120" s="112">
        <v>379.71</v>
      </c>
      <c r="I120" s="143" t="s">
        <v>86</v>
      </c>
      <c r="J120" s="112">
        <f t="shared" si="6"/>
        <v>1725.96</v>
      </c>
      <c r="K120" s="151" t="s">
        <v>76</v>
      </c>
      <c r="L120" s="108">
        <v>2019</v>
      </c>
      <c r="M120" s="108">
        <v>2</v>
      </c>
      <c r="N120" s="109" t="s">
        <v>319</v>
      </c>
      <c r="O120" s="111" t="s">
        <v>560</v>
      </c>
      <c r="P120" s="109" t="s">
        <v>561</v>
      </c>
      <c r="Q120" s="109" t="s">
        <v>561</v>
      </c>
      <c r="R120" s="108" t="s">
        <v>77</v>
      </c>
      <c r="S120" s="111" t="s">
        <v>77</v>
      </c>
      <c r="T120" s="108"/>
      <c r="U120" s="108">
        <v>0</v>
      </c>
      <c r="V120" s="108">
        <v>0</v>
      </c>
      <c r="W120" s="108">
        <v>0</v>
      </c>
      <c r="X120" s="113">
        <v>0</v>
      </c>
      <c r="Y120" s="113">
        <v>0</v>
      </c>
      <c r="Z120" s="113">
        <v>0</v>
      </c>
      <c r="AA120" s="114" t="s">
        <v>76</v>
      </c>
      <c r="AB120" s="109" t="s">
        <v>562</v>
      </c>
      <c r="AC120" s="107">
        <f t="shared" si="7"/>
        <v>1</v>
      </c>
    </row>
    <row r="121" spans="1:29" ht="15">
      <c r="A121" s="108">
        <v>2018</v>
      </c>
      <c r="B121" s="108">
        <v>896</v>
      </c>
      <c r="C121" s="109" t="s">
        <v>128</v>
      </c>
      <c r="D121" s="150" t="s">
        <v>563</v>
      </c>
      <c r="E121" s="109" t="s">
        <v>113</v>
      </c>
      <c r="F121" s="111" t="s">
        <v>564</v>
      </c>
      <c r="G121" s="112">
        <v>1150.16</v>
      </c>
      <c r="H121" s="112">
        <v>207.41</v>
      </c>
      <c r="I121" s="143" t="s">
        <v>86</v>
      </c>
      <c r="J121" s="112">
        <f t="shared" si="6"/>
        <v>942.7500000000001</v>
      </c>
      <c r="K121" s="151" t="s">
        <v>565</v>
      </c>
      <c r="L121" s="108">
        <v>2018</v>
      </c>
      <c r="M121" s="108">
        <v>3524</v>
      </c>
      <c r="N121" s="109" t="s">
        <v>128</v>
      </c>
      <c r="O121" s="111" t="s">
        <v>566</v>
      </c>
      <c r="P121" s="109" t="s">
        <v>567</v>
      </c>
      <c r="Q121" s="109" t="s">
        <v>76</v>
      </c>
      <c r="R121" s="108" t="s">
        <v>77</v>
      </c>
      <c r="S121" s="111" t="s">
        <v>77</v>
      </c>
      <c r="T121" s="108"/>
      <c r="U121" s="108">
        <v>0</v>
      </c>
      <c r="V121" s="108">
        <v>0</v>
      </c>
      <c r="W121" s="108">
        <v>0</v>
      </c>
      <c r="X121" s="113">
        <v>0</v>
      </c>
      <c r="Y121" s="113">
        <v>0</v>
      </c>
      <c r="Z121" s="113">
        <v>0</v>
      </c>
      <c r="AA121" s="114" t="s">
        <v>76</v>
      </c>
      <c r="AB121" s="109" t="s">
        <v>175</v>
      </c>
      <c r="AC121" s="107">
        <f t="shared" si="7"/>
        <v>1</v>
      </c>
    </row>
    <row r="122" spans="1:29" ht="15">
      <c r="A122" s="108">
        <v>2018</v>
      </c>
      <c r="B122" s="108">
        <v>881</v>
      </c>
      <c r="C122" s="109" t="s">
        <v>270</v>
      </c>
      <c r="D122" s="150" t="s">
        <v>568</v>
      </c>
      <c r="E122" s="109" t="s">
        <v>270</v>
      </c>
      <c r="F122" s="111" t="s">
        <v>569</v>
      </c>
      <c r="G122" s="112">
        <v>2745.61</v>
      </c>
      <c r="H122" s="112">
        <v>495.11</v>
      </c>
      <c r="I122" s="143" t="s">
        <v>86</v>
      </c>
      <c r="J122" s="112">
        <f t="shared" si="6"/>
        <v>2250.5</v>
      </c>
      <c r="K122" s="151" t="s">
        <v>76</v>
      </c>
      <c r="L122" s="108">
        <v>2018</v>
      </c>
      <c r="M122" s="108">
        <v>3474</v>
      </c>
      <c r="N122" s="109" t="s">
        <v>270</v>
      </c>
      <c r="O122" s="111" t="s">
        <v>570</v>
      </c>
      <c r="P122" s="109" t="s">
        <v>571</v>
      </c>
      <c r="Q122" s="109" t="s">
        <v>571</v>
      </c>
      <c r="R122" s="108" t="s">
        <v>77</v>
      </c>
      <c r="S122" s="111" t="s">
        <v>77</v>
      </c>
      <c r="T122" s="108"/>
      <c r="U122" s="108">
        <v>0</v>
      </c>
      <c r="V122" s="108">
        <v>0</v>
      </c>
      <c r="W122" s="108">
        <v>0</v>
      </c>
      <c r="X122" s="113">
        <v>0</v>
      </c>
      <c r="Y122" s="113">
        <v>0</v>
      </c>
      <c r="Z122" s="113">
        <v>0</v>
      </c>
      <c r="AA122" s="114" t="s">
        <v>76</v>
      </c>
      <c r="AB122" s="109" t="s">
        <v>270</v>
      </c>
      <c r="AC122" s="107">
        <f t="shared" si="7"/>
        <v>1</v>
      </c>
    </row>
    <row r="123" spans="1:29" ht="15">
      <c r="A123" s="108">
        <v>2018</v>
      </c>
      <c r="B123" s="108">
        <v>911</v>
      </c>
      <c r="C123" s="109" t="s">
        <v>126</v>
      </c>
      <c r="D123" s="150" t="s">
        <v>90</v>
      </c>
      <c r="E123" s="109" t="s">
        <v>464</v>
      </c>
      <c r="F123" s="111" t="s">
        <v>572</v>
      </c>
      <c r="G123" s="112">
        <v>5136.2</v>
      </c>
      <c r="H123" s="112">
        <v>926.2</v>
      </c>
      <c r="I123" s="143" t="s">
        <v>86</v>
      </c>
      <c r="J123" s="112">
        <f t="shared" si="6"/>
        <v>4210</v>
      </c>
      <c r="K123" s="151" t="s">
        <v>76</v>
      </c>
      <c r="L123" s="108">
        <v>2018</v>
      </c>
      <c r="M123" s="108">
        <v>3562</v>
      </c>
      <c r="N123" s="109" t="s">
        <v>126</v>
      </c>
      <c r="O123" s="111" t="s">
        <v>573</v>
      </c>
      <c r="P123" s="109" t="s">
        <v>574</v>
      </c>
      <c r="Q123" s="109" t="s">
        <v>575</v>
      </c>
      <c r="R123" s="108" t="s">
        <v>77</v>
      </c>
      <c r="S123" s="111" t="s">
        <v>77</v>
      </c>
      <c r="T123" s="108"/>
      <c r="U123" s="108">
        <v>0</v>
      </c>
      <c r="V123" s="108">
        <v>0</v>
      </c>
      <c r="W123" s="108">
        <v>0</v>
      </c>
      <c r="X123" s="113">
        <v>0</v>
      </c>
      <c r="Y123" s="113">
        <v>0</v>
      </c>
      <c r="Z123" s="113">
        <v>0</v>
      </c>
      <c r="AA123" s="114" t="s">
        <v>76</v>
      </c>
      <c r="AB123" s="109" t="s">
        <v>140</v>
      </c>
      <c r="AC123" s="107" t="e">
        <f>IF(O123=#REF!,0,1)</f>
        <v>#REF!</v>
      </c>
    </row>
    <row r="124" spans="1:29" ht="15">
      <c r="A124" s="108">
        <v>2018</v>
      </c>
      <c r="B124" s="108">
        <v>856</v>
      </c>
      <c r="C124" s="109" t="s">
        <v>165</v>
      </c>
      <c r="D124" s="150" t="s">
        <v>579</v>
      </c>
      <c r="E124" s="109" t="s">
        <v>123</v>
      </c>
      <c r="F124" s="111" t="s">
        <v>427</v>
      </c>
      <c r="G124" s="112">
        <v>841.2</v>
      </c>
      <c r="H124" s="112">
        <v>148.21</v>
      </c>
      <c r="I124" s="143" t="s">
        <v>86</v>
      </c>
      <c r="J124" s="112">
        <f t="shared" si="6"/>
        <v>692.99</v>
      </c>
      <c r="K124" s="151" t="s">
        <v>76</v>
      </c>
      <c r="L124" s="108">
        <v>2018</v>
      </c>
      <c r="M124" s="108">
        <v>3384</v>
      </c>
      <c r="N124" s="109" t="s">
        <v>165</v>
      </c>
      <c r="O124" s="111" t="s">
        <v>576</v>
      </c>
      <c r="P124" s="109" t="s">
        <v>577</v>
      </c>
      <c r="Q124" s="109" t="s">
        <v>76</v>
      </c>
      <c r="R124" s="108" t="s">
        <v>77</v>
      </c>
      <c r="S124" s="111" t="s">
        <v>77</v>
      </c>
      <c r="T124" s="108"/>
      <c r="U124" s="108">
        <v>0</v>
      </c>
      <c r="V124" s="108">
        <v>0</v>
      </c>
      <c r="W124" s="108">
        <v>0</v>
      </c>
      <c r="X124" s="113">
        <v>0</v>
      </c>
      <c r="Y124" s="113">
        <v>0</v>
      </c>
      <c r="Z124" s="113">
        <v>0</v>
      </c>
      <c r="AA124" s="114" t="s">
        <v>76</v>
      </c>
      <c r="AB124" s="109" t="s">
        <v>198</v>
      </c>
      <c r="AC124" s="107">
        <f t="shared" si="7"/>
        <v>1</v>
      </c>
    </row>
    <row r="125" spans="1:29" ht="15">
      <c r="A125" s="108">
        <v>2018</v>
      </c>
      <c r="B125" s="108">
        <v>890</v>
      </c>
      <c r="C125" s="109" t="s">
        <v>113</v>
      </c>
      <c r="D125" s="150" t="s">
        <v>584</v>
      </c>
      <c r="E125" s="109" t="s">
        <v>91</v>
      </c>
      <c r="F125" s="111" t="s">
        <v>585</v>
      </c>
      <c r="G125" s="112">
        <v>750.91</v>
      </c>
      <c r="H125" s="112">
        <v>135.41</v>
      </c>
      <c r="I125" s="143" t="s">
        <v>86</v>
      </c>
      <c r="J125" s="112">
        <f t="shared" si="6"/>
        <v>615.5</v>
      </c>
      <c r="K125" s="151" t="s">
        <v>76</v>
      </c>
      <c r="L125" s="108">
        <v>2018</v>
      </c>
      <c r="M125" s="108">
        <v>3503</v>
      </c>
      <c r="N125" s="109" t="s">
        <v>113</v>
      </c>
      <c r="O125" s="111" t="s">
        <v>581</v>
      </c>
      <c r="P125" s="109" t="s">
        <v>582</v>
      </c>
      <c r="Q125" s="109" t="s">
        <v>583</v>
      </c>
      <c r="R125" s="108" t="s">
        <v>77</v>
      </c>
      <c r="S125" s="111" t="s">
        <v>77</v>
      </c>
      <c r="T125" s="108"/>
      <c r="U125" s="108">
        <v>0</v>
      </c>
      <c r="V125" s="108">
        <v>0</v>
      </c>
      <c r="W125" s="108">
        <v>0</v>
      </c>
      <c r="X125" s="113">
        <v>0</v>
      </c>
      <c r="Y125" s="113">
        <v>0</v>
      </c>
      <c r="Z125" s="113">
        <v>0</v>
      </c>
      <c r="AA125" s="114" t="s">
        <v>76</v>
      </c>
      <c r="AB125" s="109" t="s">
        <v>91</v>
      </c>
      <c r="AC125" s="107" t="e">
        <f>IF(O125=#REF!,0,1)</f>
        <v>#REF!</v>
      </c>
    </row>
    <row r="126" spans="1:29" ht="15">
      <c r="A126" s="108">
        <v>2018</v>
      </c>
      <c r="B126" s="108">
        <v>922</v>
      </c>
      <c r="C126" s="109" t="s">
        <v>148</v>
      </c>
      <c r="D126" s="150" t="s">
        <v>586</v>
      </c>
      <c r="E126" s="109" t="s">
        <v>253</v>
      </c>
      <c r="F126" s="111" t="s">
        <v>587</v>
      </c>
      <c r="G126" s="112">
        <v>244</v>
      </c>
      <c r="H126" s="112">
        <v>44</v>
      </c>
      <c r="I126" s="143" t="s">
        <v>86</v>
      </c>
      <c r="J126" s="112">
        <f t="shared" si="6"/>
        <v>200</v>
      </c>
      <c r="K126" s="151" t="s">
        <v>588</v>
      </c>
      <c r="L126" s="108">
        <v>2018</v>
      </c>
      <c r="M126" s="108">
        <v>3594</v>
      </c>
      <c r="N126" s="109" t="s">
        <v>148</v>
      </c>
      <c r="O126" s="111" t="s">
        <v>589</v>
      </c>
      <c r="P126" s="109" t="s">
        <v>590</v>
      </c>
      <c r="Q126" s="109" t="s">
        <v>591</v>
      </c>
      <c r="R126" s="108" t="s">
        <v>77</v>
      </c>
      <c r="S126" s="111" t="s">
        <v>77</v>
      </c>
      <c r="T126" s="108"/>
      <c r="U126" s="108">
        <v>0</v>
      </c>
      <c r="V126" s="108">
        <v>0</v>
      </c>
      <c r="W126" s="108">
        <v>0</v>
      </c>
      <c r="X126" s="113">
        <v>0</v>
      </c>
      <c r="Y126" s="113">
        <v>0</v>
      </c>
      <c r="Z126" s="113">
        <v>0</v>
      </c>
      <c r="AA126" s="114" t="s">
        <v>76</v>
      </c>
      <c r="AB126" s="109" t="s">
        <v>112</v>
      </c>
      <c r="AC126" s="107">
        <f t="shared" si="7"/>
        <v>1</v>
      </c>
    </row>
    <row r="127" spans="1:29" ht="108">
      <c r="A127" s="108">
        <v>2018</v>
      </c>
      <c r="B127" s="108">
        <v>863</v>
      </c>
      <c r="C127" s="109" t="s">
        <v>165</v>
      </c>
      <c r="D127" s="150" t="s">
        <v>595</v>
      </c>
      <c r="E127" s="109" t="s">
        <v>165</v>
      </c>
      <c r="F127" s="152" t="s">
        <v>596</v>
      </c>
      <c r="G127" s="112">
        <v>1146.79</v>
      </c>
      <c r="H127" s="112">
        <v>206.8</v>
      </c>
      <c r="I127" s="143" t="s">
        <v>86</v>
      </c>
      <c r="J127" s="112">
        <f aca="true" t="shared" si="8" ref="J127:J153">IF(I127="SI",G127-H127,G127)</f>
        <v>939.99</v>
      </c>
      <c r="K127" s="151" t="s">
        <v>594</v>
      </c>
      <c r="L127" s="108">
        <v>2018</v>
      </c>
      <c r="M127" s="108">
        <v>3400</v>
      </c>
      <c r="N127" s="109" t="s">
        <v>165</v>
      </c>
      <c r="O127" s="111" t="s">
        <v>592</v>
      </c>
      <c r="P127" s="109" t="s">
        <v>593</v>
      </c>
      <c r="Q127" s="109" t="s">
        <v>593</v>
      </c>
      <c r="R127" s="108">
        <v>60</v>
      </c>
      <c r="S127" s="111" t="s">
        <v>107</v>
      </c>
      <c r="T127" s="108">
        <v>1030103</v>
      </c>
      <c r="U127" s="108">
        <v>1130</v>
      </c>
      <c r="V127" s="108">
        <v>10</v>
      </c>
      <c r="W127" s="108">
        <v>1</v>
      </c>
      <c r="X127" s="113">
        <v>2018</v>
      </c>
      <c r="Y127" s="113">
        <v>320</v>
      </c>
      <c r="Z127" s="113">
        <v>0</v>
      </c>
      <c r="AA127" s="114" t="s">
        <v>76</v>
      </c>
      <c r="AB127" s="109" t="s">
        <v>198</v>
      </c>
      <c r="AC127" s="107">
        <f t="shared" si="7"/>
        <v>1</v>
      </c>
    </row>
    <row r="128" spans="1:29" ht="48">
      <c r="A128" s="108">
        <v>2018</v>
      </c>
      <c r="B128" s="108">
        <v>895</v>
      </c>
      <c r="C128" s="109" t="s">
        <v>113</v>
      </c>
      <c r="D128" s="150" t="s">
        <v>597</v>
      </c>
      <c r="E128" s="109" t="s">
        <v>100</v>
      </c>
      <c r="F128" s="152" t="s">
        <v>598</v>
      </c>
      <c r="G128" s="112">
        <v>2913.36</v>
      </c>
      <c r="H128" s="112">
        <v>525.36</v>
      </c>
      <c r="I128" s="143" t="s">
        <v>86</v>
      </c>
      <c r="J128" s="112">
        <f t="shared" si="8"/>
        <v>2388</v>
      </c>
      <c r="K128" s="151" t="s">
        <v>599</v>
      </c>
      <c r="L128" s="108">
        <v>2018</v>
      </c>
      <c r="M128" s="108">
        <v>3512</v>
      </c>
      <c r="N128" s="109" t="s">
        <v>113</v>
      </c>
      <c r="O128" s="111" t="s">
        <v>600</v>
      </c>
      <c r="P128" s="109" t="s">
        <v>601</v>
      </c>
      <c r="Q128" s="109" t="s">
        <v>602</v>
      </c>
      <c r="R128" s="108" t="s">
        <v>77</v>
      </c>
      <c r="S128" s="111" t="s">
        <v>77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76</v>
      </c>
      <c r="AB128" s="109" t="s">
        <v>319</v>
      </c>
      <c r="AC128" s="107">
        <f aca="true" t="shared" si="9" ref="AC128:AC154">IF(O128=O127,0,1)</f>
        <v>1</v>
      </c>
    </row>
    <row r="129" spans="1:29" ht="108">
      <c r="A129" s="108">
        <v>2018</v>
      </c>
      <c r="B129" s="108">
        <v>844</v>
      </c>
      <c r="C129" s="109" t="s">
        <v>141</v>
      </c>
      <c r="D129" s="150" t="s">
        <v>467</v>
      </c>
      <c r="E129" s="109" t="s">
        <v>123</v>
      </c>
      <c r="F129" s="152" t="s">
        <v>603</v>
      </c>
      <c r="G129" s="112">
        <v>382.09</v>
      </c>
      <c r="H129" s="112">
        <v>68.9</v>
      </c>
      <c r="I129" s="143" t="s">
        <v>86</v>
      </c>
      <c r="J129" s="112">
        <f t="shared" si="8"/>
        <v>313.18999999999994</v>
      </c>
      <c r="K129" s="151" t="s">
        <v>604</v>
      </c>
      <c r="L129" s="108">
        <v>2018</v>
      </c>
      <c r="M129" s="108">
        <v>3358</v>
      </c>
      <c r="N129" s="109" t="s">
        <v>141</v>
      </c>
      <c r="O129" s="111" t="s">
        <v>605</v>
      </c>
      <c r="P129" s="109" t="s">
        <v>606</v>
      </c>
      <c r="Q129" s="109" t="s">
        <v>76</v>
      </c>
      <c r="R129" s="108">
        <v>70</v>
      </c>
      <c r="S129" s="111" t="s">
        <v>245</v>
      </c>
      <c r="T129" s="108">
        <v>1040503</v>
      </c>
      <c r="U129" s="108">
        <v>1900</v>
      </c>
      <c r="V129" s="108">
        <v>10</v>
      </c>
      <c r="W129" s="108">
        <v>2</v>
      </c>
      <c r="X129" s="113">
        <v>2018</v>
      </c>
      <c r="Y129" s="113">
        <v>604</v>
      </c>
      <c r="Z129" s="113">
        <v>0</v>
      </c>
      <c r="AA129" s="114" t="s">
        <v>76</v>
      </c>
      <c r="AB129" s="109" t="s">
        <v>123</v>
      </c>
      <c r="AC129" s="107" t="e">
        <f>IF(O129=#REF!,0,1)</f>
        <v>#REF!</v>
      </c>
    </row>
    <row r="130" spans="1:29" ht="24">
      <c r="A130" s="108">
        <v>2018</v>
      </c>
      <c r="B130" s="108">
        <v>924</v>
      </c>
      <c r="C130" s="109" t="s">
        <v>148</v>
      </c>
      <c r="D130" s="150" t="s">
        <v>78</v>
      </c>
      <c r="E130" s="109" t="s">
        <v>148</v>
      </c>
      <c r="F130" s="152" t="s">
        <v>607</v>
      </c>
      <c r="G130" s="112">
        <v>1155.32</v>
      </c>
      <c r="H130" s="112">
        <v>208.34</v>
      </c>
      <c r="I130" s="143" t="s">
        <v>86</v>
      </c>
      <c r="J130" s="112">
        <f t="shared" si="8"/>
        <v>946.9799999999999</v>
      </c>
      <c r="K130" s="151" t="s">
        <v>608</v>
      </c>
      <c r="L130" s="108">
        <v>2018</v>
      </c>
      <c r="M130" s="108">
        <v>3597</v>
      </c>
      <c r="N130" s="109" t="s">
        <v>148</v>
      </c>
      <c r="O130" s="111" t="s">
        <v>609</v>
      </c>
      <c r="P130" s="109" t="s">
        <v>610</v>
      </c>
      <c r="Q130" s="109" t="s">
        <v>76</v>
      </c>
      <c r="R130" s="108" t="s">
        <v>77</v>
      </c>
      <c r="S130" s="111" t="s">
        <v>77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76</v>
      </c>
      <c r="AB130" s="109" t="s">
        <v>244</v>
      </c>
      <c r="AC130" s="107">
        <f t="shared" si="9"/>
        <v>1</v>
      </c>
    </row>
    <row r="131" spans="1:29" ht="24">
      <c r="A131" s="108">
        <v>2018</v>
      </c>
      <c r="B131" s="108">
        <v>386</v>
      </c>
      <c r="C131" s="109" t="s">
        <v>612</v>
      </c>
      <c r="D131" s="150" t="s">
        <v>613</v>
      </c>
      <c r="E131" s="109" t="s">
        <v>614</v>
      </c>
      <c r="F131" s="152" t="s">
        <v>615</v>
      </c>
      <c r="G131" s="112">
        <v>1100.12</v>
      </c>
      <c r="H131" s="112">
        <v>198.38</v>
      </c>
      <c r="I131" s="143" t="s">
        <v>86</v>
      </c>
      <c r="J131" s="112">
        <f t="shared" si="8"/>
        <v>901.7399999999999</v>
      </c>
      <c r="K131" s="151" t="s">
        <v>76</v>
      </c>
      <c r="L131" s="108">
        <v>2018</v>
      </c>
      <c r="M131" s="108">
        <v>1500</v>
      </c>
      <c r="N131" s="109" t="s">
        <v>612</v>
      </c>
      <c r="O131" s="111" t="s">
        <v>611</v>
      </c>
      <c r="P131" s="109" t="s">
        <v>616</v>
      </c>
      <c r="Q131" s="109" t="s">
        <v>617</v>
      </c>
      <c r="R131" s="108" t="s">
        <v>77</v>
      </c>
      <c r="S131" s="111" t="s">
        <v>77</v>
      </c>
      <c r="T131" s="108"/>
      <c r="U131" s="108">
        <v>0</v>
      </c>
      <c r="V131" s="108">
        <v>0</v>
      </c>
      <c r="W131" s="108">
        <v>0</v>
      </c>
      <c r="X131" s="113">
        <v>0</v>
      </c>
      <c r="Y131" s="113">
        <v>0</v>
      </c>
      <c r="Z131" s="113">
        <v>0</v>
      </c>
      <c r="AA131" s="114" t="s">
        <v>76</v>
      </c>
      <c r="AB131" s="109" t="s">
        <v>618</v>
      </c>
      <c r="AC131" s="107">
        <f t="shared" si="9"/>
        <v>1</v>
      </c>
    </row>
    <row r="132" spans="1:29" ht="24">
      <c r="A132" s="108">
        <v>2018</v>
      </c>
      <c r="B132" s="108">
        <v>584</v>
      </c>
      <c r="C132" s="109" t="s">
        <v>619</v>
      </c>
      <c r="D132" s="150" t="s">
        <v>620</v>
      </c>
      <c r="E132" s="109" t="s">
        <v>266</v>
      </c>
      <c r="F132" s="152" t="s">
        <v>621</v>
      </c>
      <c r="G132" s="112">
        <v>129.3</v>
      </c>
      <c r="H132" s="112">
        <v>23.32</v>
      </c>
      <c r="I132" s="143" t="s">
        <v>86</v>
      </c>
      <c r="J132" s="112">
        <f t="shared" si="8"/>
        <v>105.98000000000002</v>
      </c>
      <c r="K132" s="151" t="s">
        <v>622</v>
      </c>
      <c r="L132" s="108">
        <v>2018</v>
      </c>
      <c r="M132" s="108">
        <v>2238</v>
      </c>
      <c r="N132" s="109" t="s">
        <v>619</v>
      </c>
      <c r="O132" s="111" t="s">
        <v>611</v>
      </c>
      <c r="P132" s="109" t="s">
        <v>616</v>
      </c>
      <c r="Q132" s="109" t="s">
        <v>617</v>
      </c>
      <c r="R132" s="108" t="s">
        <v>77</v>
      </c>
      <c r="S132" s="111" t="s">
        <v>77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76</v>
      </c>
      <c r="AB132" s="109" t="s">
        <v>266</v>
      </c>
      <c r="AC132" s="107">
        <f t="shared" si="9"/>
        <v>0</v>
      </c>
    </row>
    <row r="133" spans="1:29" ht="36">
      <c r="A133" s="108">
        <v>2018</v>
      </c>
      <c r="B133" s="108">
        <v>941</v>
      </c>
      <c r="C133" s="109" t="s">
        <v>148</v>
      </c>
      <c r="D133" s="150" t="s">
        <v>623</v>
      </c>
      <c r="E133" s="109" t="s">
        <v>148</v>
      </c>
      <c r="F133" s="152" t="s">
        <v>624</v>
      </c>
      <c r="G133" s="112">
        <v>474.4</v>
      </c>
      <c r="H133" s="112">
        <v>85.55</v>
      </c>
      <c r="I133" s="143" t="s">
        <v>86</v>
      </c>
      <c r="J133" s="112">
        <f t="shared" si="8"/>
        <v>388.84999999999997</v>
      </c>
      <c r="K133" s="151" t="s">
        <v>625</v>
      </c>
      <c r="L133" s="108">
        <v>2019</v>
      </c>
      <c r="M133" s="108">
        <v>62</v>
      </c>
      <c r="N133" s="109" t="s">
        <v>487</v>
      </c>
      <c r="O133" s="111" t="s">
        <v>611</v>
      </c>
      <c r="P133" s="109" t="s">
        <v>616</v>
      </c>
      <c r="Q133" s="109" t="s">
        <v>617</v>
      </c>
      <c r="R133" s="108" t="s">
        <v>77</v>
      </c>
      <c r="S133" s="111" t="s">
        <v>77</v>
      </c>
      <c r="T133" s="108"/>
      <c r="U133" s="108">
        <v>0</v>
      </c>
      <c r="V133" s="108">
        <v>0</v>
      </c>
      <c r="W133" s="108">
        <v>0</v>
      </c>
      <c r="X133" s="113">
        <v>0</v>
      </c>
      <c r="Y133" s="113">
        <v>0</v>
      </c>
      <c r="Z133" s="113">
        <v>0</v>
      </c>
      <c r="AA133" s="114" t="s">
        <v>76</v>
      </c>
      <c r="AB133" s="109" t="s">
        <v>148</v>
      </c>
      <c r="AC133" s="107">
        <f t="shared" si="9"/>
        <v>0</v>
      </c>
    </row>
    <row r="134" spans="1:29" ht="24">
      <c r="A134" s="108">
        <v>2018</v>
      </c>
      <c r="B134" s="108">
        <v>891</v>
      </c>
      <c r="C134" s="109" t="s">
        <v>113</v>
      </c>
      <c r="D134" s="150" t="s">
        <v>628</v>
      </c>
      <c r="E134" s="109" t="s">
        <v>91</v>
      </c>
      <c r="F134" s="152" t="s">
        <v>629</v>
      </c>
      <c r="G134" s="112">
        <v>4095.54</v>
      </c>
      <c r="H134" s="112">
        <v>738.54</v>
      </c>
      <c r="I134" s="143" t="s">
        <v>86</v>
      </c>
      <c r="J134" s="112">
        <f t="shared" si="8"/>
        <v>3357</v>
      </c>
      <c r="K134" s="151" t="s">
        <v>630</v>
      </c>
      <c r="L134" s="108">
        <v>2018</v>
      </c>
      <c r="M134" s="108">
        <v>3502</v>
      </c>
      <c r="N134" s="109" t="s">
        <v>113</v>
      </c>
      <c r="O134" s="111" t="s">
        <v>626</v>
      </c>
      <c r="P134" s="109" t="s">
        <v>627</v>
      </c>
      <c r="Q134" s="109" t="s">
        <v>76</v>
      </c>
      <c r="R134" s="108" t="s">
        <v>77</v>
      </c>
      <c r="S134" s="111" t="s">
        <v>77</v>
      </c>
      <c r="T134" s="108"/>
      <c r="U134" s="108">
        <v>0</v>
      </c>
      <c r="V134" s="108">
        <v>0</v>
      </c>
      <c r="W134" s="108">
        <v>0</v>
      </c>
      <c r="X134" s="113">
        <v>0</v>
      </c>
      <c r="Y134" s="113">
        <v>0</v>
      </c>
      <c r="Z134" s="113">
        <v>0</v>
      </c>
      <c r="AA134" s="114" t="s">
        <v>76</v>
      </c>
      <c r="AB134" s="109" t="s">
        <v>274</v>
      </c>
      <c r="AC134" s="107">
        <f t="shared" si="9"/>
        <v>1</v>
      </c>
    </row>
    <row r="135" spans="1:29" ht="96">
      <c r="A135" s="108">
        <v>2018</v>
      </c>
      <c r="B135" s="108">
        <v>904</v>
      </c>
      <c r="C135" s="109" t="s">
        <v>206</v>
      </c>
      <c r="D135" s="150" t="s">
        <v>631</v>
      </c>
      <c r="E135" s="109" t="s">
        <v>128</v>
      </c>
      <c r="F135" s="152" t="s">
        <v>632</v>
      </c>
      <c r="G135" s="112">
        <v>3623.4</v>
      </c>
      <c r="H135" s="112">
        <v>653.4</v>
      </c>
      <c r="I135" s="143" t="s">
        <v>86</v>
      </c>
      <c r="J135" s="112">
        <f t="shared" si="8"/>
        <v>2970</v>
      </c>
      <c r="K135" s="151" t="s">
        <v>633</v>
      </c>
      <c r="L135" s="108">
        <v>2018</v>
      </c>
      <c r="M135" s="108">
        <v>3547</v>
      </c>
      <c r="N135" s="109" t="s">
        <v>206</v>
      </c>
      <c r="O135" s="111" t="s">
        <v>626</v>
      </c>
      <c r="P135" s="109" t="s">
        <v>627</v>
      </c>
      <c r="Q135" s="109" t="s">
        <v>76</v>
      </c>
      <c r="R135" s="108">
        <v>9</v>
      </c>
      <c r="S135" s="111" t="s">
        <v>133</v>
      </c>
      <c r="T135" s="108">
        <v>2080101</v>
      </c>
      <c r="U135" s="108">
        <v>8230</v>
      </c>
      <c r="V135" s="108">
        <v>10</v>
      </c>
      <c r="W135" s="108">
        <v>11</v>
      </c>
      <c r="X135" s="113">
        <v>2018</v>
      </c>
      <c r="Y135" s="113">
        <v>341</v>
      </c>
      <c r="Z135" s="113">
        <v>10</v>
      </c>
      <c r="AA135" s="114" t="s">
        <v>76</v>
      </c>
      <c r="AB135" s="109" t="s">
        <v>130</v>
      </c>
      <c r="AC135" s="107">
        <f t="shared" si="9"/>
        <v>0</v>
      </c>
    </row>
    <row r="136" spans="1:29" ht="36">
      <c r="A136" s="108">
        <v>2018</v>
      </c>
      <c r="B136" s="108">
        <v>929</v>
      </c>
      <c r="C136" s="109" t="s">
        <v>148</v>
      </c>
      <c r="D136" s="150" t="s">
        <v>634</v>
      </c>
      <c r="E136" s="109" t="s">
        <v>148</v>
      </c>
      <c r="F136" s="152" t="s">
        <v>635</v>
      </c>
      <c r="G136" s="112">
        <v>673.44</v>
      </c>
      <c r="H136" s="112">
        <v>121.44</v>
      </c>
      <c r="I136" s="143" t="s">
        <v>86</v>
      </c>
      <c r="J136" s="112">
        <f t="shared" si="8"/>
        <v>552</v>
      </c>
      <c r="K136" s="151" t="s">
        <v>636</v>
      </c>
      <c r="L136" s="108">
        <v>2019</v>
      </c>
      <c r="M136" s="108">
        <v>1</v>
      </c>
      <c r="N136" s="109" t="s">
        <v>319</v>
      </c>
      <c r="O136" s="111" t="s">
        <v>626</v>
      </c>
      <c r="P136" s="109" t="s">
        <v>627</v>
      </c>
      <c r="Q136" s="109" t="s">
        <v>76</v>
      </c>
      <c r="R136" s="108" t="s">
        <v>77</v>
      </c>
      <c r="S136" s="111" t="s">
        <v>77</v>
      </c>
      <c r="T136" s="108"/>
      <c r="U136" s="108">
        <v>0</v>
      </c>
      <c r="V136" s="108">
        <v>0</v>
      </c>
      <c r="W136" s="108">
        <v>0</v>
      </c>
      <c r="X136" s="113">
        <v>0</v>
      </c>
      <c r="Y136" s="113">
        <v>0</v>
      </c>
      <c r="Z136" s="113">
        <v>0</v>
      </c>
      <c r="AA136" s="114" t="s">
        <v>76</v>
      </c>
      <c r="AB136" s="109" t="s">
        <v>244</v>
      </c>
      <c r="AC136" s="107">
        <f t="shared" si="9"/>
        <v>0</v>
      </c>
    </row>
    <row r="137" spans="1:29" ht="48">
      <c r="A137" s="108">
        <v>2018</v>
      </c>
      <c r="B137" s="108">
        <v>18</v>
      </c>
      <c r="C137" s="109" t="s">
        <v>186</v>
      </c>
      <c r="D137" s="150" t="s">
        <v>637</v>
      </c>
      <c r="E137" s="109" t="s">
        <v>187</v>
      </c>
      <c r="F137" s="152" t="s">
        <v>638</v>
      </c>
      <c r="G137" s="112">
        <v>878.39</v>
      </c>
      <c r="H137" s="112">
        <v>158.4</v>
      </c>
      <c r="I137" s="143" t="s">
        <v>86</v>
      </c>
      <c r="J137" s="112">
        <f t="shared" si="8"/>
        <v>719.99</v>
      </c>
      <c r="K137" s="151" t="s">
        <v>76</v>
      </c>
      <c r="L137" s="108">
        <v>2018</v>
      </c>
      <c r="M137" s="108">
        <v>131</v>
      </c>
      <c r="N137" s="109" t="s">
        <v>186</v>
      </c>
      <c r="O137" s="111" t="s">
        <v>639</v>
      </c>
      <c r="P137" s="109" t="s">
        <v>640</v>
      </c>
      <c r="Q137" s="109" t="s">
        <v>76</v>
      </c>
      <c r="R137" s="108" t="s">
        <v>77</v>
      </c>
      <c r="S137" s="111" t="s">
        <v>77</v>
      </c>
      <c r="T137" s="108"/>
      <c r="U137" s="108">
        <v>0</v>
      </c>
      <c r="V137" s="108">
        <v>0</v>
      </c>
      <c r="W137" s="108">
        <v>0</v>
      </c>
      <c r="X137" s="113">
        <v>0</v>
      </c>
      <c r="Y137" s="113">
        <v>0</v>
      </c>
      <c r="Z137" s="113">
        <v>0</v>
      </c>
      <c r="AA137" s="114" t="s">
        <v>76</v>
      </c>
      <c r="AB137" s="109" t="s">
        <v>374</v>
      </c>
      <c r="AC137" s="107">
        <f t="shared" si="9"/>
        <v>1</v>
      </c>
    </row>
    <row r="138" spans="1:29" ht="132">
      <c r="A138" s="108">
        <v>2018</v>
      </c>
      <c r="B138" s="108">
        <v>917</v>
      </c>
      <c r="C138" s="109" t="s">
        <v>137</v>
      </c>
      <c r="D138" s="150" t="s">
        <v>641</v>
      </c>
      <c r="E138" s="109" t="s">
        <v>113</v>
      </c>
      <c r="F138" s="152" t="s">
        <v>642</v>
      </c>
      <c r="G138" s="112">
        <v>2379</v>
      </c>
      <c r="H138" s="112">
        <v>429</v>
      </c>
      <c r="I138" s="143" t="s">
        <v>86</v>
      </c>
      <c r="J138" s="112">
        <f t="shared" si="8"/>
        <v>1950</v>
      </c>
      <c r="K138" s="151" t="s">
        <v>643</v>
      </c>
      <c r="L138" s="108">
        <v>2018</v>
      </c>
      <c r="M138" s="108">
        <v>3583</v>
      </c>
      <c r="N138" s="109" t="s">
        <v>137</v>
      </c>
      <c r="O138" s="111" t="s">
        <v>644</v>
      </c>
      <c r="P138" s="109" t="s">
        <v>645</v>
      </c>
      <c r="Q138" s="109" t="s">
        <v>645</v>
      </c>
      <c r="R138" s="108">
        <v>9</v>
      </c>
      <c r="S138" s="111" t="s">
        <v>133</v>
      </c>
      <c r="T138" s="108">
        <v>1010202</v>
      </c>
      <c r="U138" s="108">
        <v>130</v>
      </c>
      <c r="V138" s="108">
        <v>30</v>
      </c>
      <c r="W138" s="108">
        <v>1</v>
      </c>
      <c r="X138" s="113">
        <v>2018</v>
      </c>
      <c r="Y138" s="113">
        <v>283</v>
      </c>
      <c r="Z138" s="113">
        <v>0</v>
      </c>
      <c r="AA138" s="114" t="s">
        <v>76</v>
      </c>
      <c r="AB138" s="109" t="s">
        <v>274</v>
      </c>
      <c r="AC138" s="107" t="e">
        <f>IF(O138=#REF!,0,1)</f>
        <v>#REF!</v>
      </c>
    </row>
    <row r="139" spans="1:29" ht="120">
      <c r="A139" s="108">
        <v>2018</v>
      </c>
      <c r="B139" s="108">
        <v>918</v>
      </c>
      <c r="C139" s="109" t="s">
        <v>137</v>
      </c>
      <c r="D139" s="150" t="s">
        <v>646</v>
      </c>
      <c r="E139" s="109" t="s">
        <v>113</v>
      </c>
      <c r="F139" s="152" t="s">
        <v>647</v>
      </c>
      <c r="G139" s="112">
        <v>488</v>
      </c>
      <c r="H139" s="112">
        <v>88</v>
      </c>
      <c r="I139" s="143" t="s">
        <v>86</v>
      </c>
      <c r="J139" s="112">
        <f t="shared" si="8"/>
        <v>400</v>
      </c>
      <c r="K139" s="151" t="s">
        <v>648</v>
      </c>
      <c r="L139" s="108">
        <v>2018</v>
      </c>
      <c r="M139" s="108">
        <v>3584</v>
      </c>
      <c r="N139" s="109" t="s">
        <v>137</v>
      </c>
      <c r="O139" s="111" t="s">
        <v>644</v>
      </c>
      <c r="P139" s="109" t="s">
        <v>645</v>
      </c>
      <c r="Q139" s="109" t="s">
        <v>645</v>
      </c>
      <c r="R139" s="108">
        <v>9</v>
      </c>
      <c r="S139" s="111" t="s">
        <v>133</v>
      </c>
      <c r="T139" s="108">
        <v>1010202</v>
      </c>
      <c r="U139" s="108">
        <v>130</v>
      </c>
      <c r="V139" s="108">
        <v>30</v>
      </c>
      <c r="W139" s="108">
        <v>1</v>
      </c>
      <c r="X139" s="113">
        <v>2018</v>
      </c>
      <c r="Y139" s="113">
        <v>284</v>
      </c>
      <c r="Z139" s="113">
        <v>0</v>
      </c>
      <c r="AA139" s="114" t="s">
        <v>76</v>
      </c>
      <c r="AB139" s="109" t="s">
        <v>274</v>
      </c>
      <c r="AC139" s="107">
        <f t="shared" si="9"/>
        <v>0</v>
      </c>
    </row>
    <row r="140" spans="1:29" ht="24">
      <c r="A140" s="108">
        <v>2018</v>
      </c>
      <c r="B140" s="108">
        <v>729</v>
      </c>
      <c r="C140" s="109" t="s">
        <v>510</v>
      </c>
      <c r="D140" s="150" t="s">
        <v>651</v>
      </c>
      <c r="E140" s="109" t="s">
        <v>471</v>
      </c>
      <c r="F140" s="152" t="s">
        <v>652</v>
      </c>
      <c r="G140" s="112">
        <v>3026.58</v>
      </c>
      <c r="H140" s="112">
        <v>545.78</v>
      </c>
      <c r="I140" s="143" t="s">
        <v>86</v>
      </c>
      <c r="J140" s="112">
        <f t="shared" si="8"/>
        <v>2480.8</v>
      </c>
      <c r="K140" s="151" t="s">
        <v>76</v>
      </c>
      <c r="L140" s="108">
        <v>2018</v>
      </c>
      <c r="M140" s="108">
        <v>2889</v>
      </c>
      <c r="N140" s="109" t="s">
        <v>510</v>
      </c>
      <c r="O140" s="111" t="s">
        <v>649</v>
      </c>
      <c r="P140" s="109" t="s">
        <v>650</v>
      </c>
      <c r="Q140" s="109" t="s">
        <v>76</v>
      </c>
      <c r="R140" s="108" t="s">
        <v>77</v>
      </c>
      <c r="S140" s="111" t="s">
        <v>77</v>
      </c>
      <c r="T140" s="108"/>
      <c r="U140" s="108">
        <v>0</v>
      </c>
      <c r="V140" s="108">
        <v>0</v>
      </c>
      <c r="W140" s="108">
        <v>0</v>
      </c>
      <c r="X140" s="113">
        <v>0</v>
      </c>
      <c r="Y140" s="113">
        <v>0</v>
      </c>
      <c r="Z140" s="113">
        <v>0</v>
      </c>
      <c r="AA140" s="114" t="s">
        <v>76</v>
      </c>
      <c r="AB140" s="109" t="s">
        <v>123</v>
      </c>
      <c r="AC140" s="107">
        <f t="shared" si="9"/>
        <v>1</v>
      </c>
    </row>
    <row r="141" spans="1:29" ht="228">
      <c r="A141" s="108">
        <v>2018</v>
      </c>
      <c r="B141" s="108">
        <v>812</v>
      </c>
      <c r="C141" s="109" t="s">
        <v>200</v>
      </c>
      <c r="D141" s="150" t="s">
        <v>653</v>
      </c>
      <c r="E141" s="109" t="s">
        <v>654</v>
      </c>
      <c r="F141" s="152" t="s">
        <v>655</v>
      </c>
      <c r="G141" s="112">
        <v>6100</v>
      </c>
      <c r="H141" s="112">
        <v>1100</v>
      </c>
      <c r="I141" s="143" t="s">
        <v>86</v>
      </c>
      <c r="J141" s="112">
        <f t="shared" si="8"/>
        <v>5000</v>
      </c>
      <c r="K141" s="151" t="s">
        <v>656</v>
      </c>
      <c r="L141" s="108">
        <v>2018</v>
      </c>
      <c r="M141" s="108">
        <v>3241</v>
      </c>
      <c r="N141" s="109" t="s">
        <v>200</v>
      </c>
      <c r="O141" s="111" t="s">
        <v>657</v>
      </c>
      <c r="P141" s="109" t="s">
        <v>658</v>
      </c>
      <c r="Q141" s="109" t="s">
        <v>658</v>
      </c>
      <c r="R141" s="108">
        <v>9</v>
      </c>
      <c r="S141" s="111" t="s">
        <v>133</v>
      </c>
      <c r="T141" s="108">
        <v>2080101</v>
      </c>
      <c r="U141" s="108">
        <v>8230</v>
      </c>
      <c r="V141" s="108">
        <v>50</v>
      </c>
      <c r="W141" s="108">
        <v>1</v>
      </c>
      <c r="X141" s="113">
        <v>2018</v>
      </c>
      <c r="Y141" s="113">
        <v>406</v>
      </c>
      <c r="Z141" s="113">
        <v>0</v>
      </c>
      <c r="AA141" s="114" t="s">
        <v>76</v>
      </c>
      <c r="AB141" s="109" t="s">
        <v>148</v>
      </c>
      <c r="AC141" s="107">
        <f t="shared" si="9"/>
        <v>1</v>
      </c>
    </row>
    <row r="142" spans="1:29" ht="84">
      <c r="A142" s="108">
        <v>2018</v>
      </c>
      <c r="B142" s="108">
        <v>907</v>
      </c>
      <c r="C142" s="109" t="s">
        <v>206</v>
      </c>
      <c r="D142" s="150" t="s">
        <v>659</v>
      </c>
      <c r="E142" s="109" t="s">
        <v>128</v>
      </c>
      <c r="F142" s="152" t="s">
        <v>660</v>
      </c>
      <c r="G142" s="112">
        <v>272.1</v>
      </c>
      <c r="H142" s="112">
        <v>49.07</v>
      </c>
      <c r="I142" s="143" t="s">
        <v>86</v>
      </c>
      <c r="J142" s="112">
        <f t="shared" si="8"/>
        <v>223.03000000000003</v>
      </c>
      <c r="K142" s="151" t="s">
        <v>661</v>
      </c>
      <c r="L142" s="108">
        <v>2018</v>
      </c>
      <c r="M142" s="108">
        <v>3543</v>
      </c>
      <c r="N142" s="109" t="s">
        <v>206</v>
      </c>
      <c r="O142" s="111" t="s">
        <v>662</v>
      </c>
      <c r="P142" s="109" t="s">
        <v>663</v>
      </c>
      <c r="Q142" s="109" t="s">
        <v>663</v>
      </c>
      <c r="R142" s="108">
        <v>2</v>
      </c>
      <c r="S142" s="111" t="s">
        <v>257</v>
      </c>
      <c r="T142" s="108">
        <v>1010203</v>
      </c>
      <c r="U142" s="108">
        <v>140</v>
      </c>
      <c r="V142" s="108">
        <v>20</v>
      </c>
      <c r="W142" s="108">
        <v>5</v>
      </c>
      <c r="X142" s="113">
        <v>2018</v>
      </c>
      <c r="Y142" s="113">
        <v>606</v>
      </c>
      <c r="Z142" s="113">
        <v>0</v>
      </c>
      <c r="AA142" s="114" t="s">
        <v>76</v>
      </c>
      <c r="AB142" s="109" t="s">
        <v>130</v>
      </c>
      <c r="AC142" s="107">
        <f t="shared" si="9"/>
        <v>1</v>
      </c>
    </row>
    <row r="143" spans="1:29" ht="24">
      <c r="A143" s="108">
        <v>2018</v>
      </c>
      <c r="B143" s="108">
        <v>884</v>
      </c>
      <c r="C143" s="109" t="s">
        <v>91</v>
      </c>
      <c r="D143" s="150" t="s">
        <v>665</v>
      </c>
      <c r="E143" s="109" t="s">
        <v>123</v>
      </c>
      <c r="F143" s="152" t="s">
        <v>666</v>
      </c>
      <c r="G143" s="112">
        <v>452.68</v>
      </c>
      <c r="H143" s="112">
        <v>81.63</v>
      </c>
      <c r="I143" s="143" t="s">
        <v>86</v>
      </c>
      <c r="J143" s="112">
        <f t="shared" si="8"/>
        <v>371.05</v>
      </c>
      <c r="K143" s="151" t="s">
        <v>76</v>
      </c>
      <c r="L143" s="108">
        <v>2018</v>
      </c>
      <c r="M143" s="108">
        <v>3484</v>
      </c>
      <c r="N143" s="109" t="s">
        <v>91</v>
      </c>
      <c r="O143" s="111" t="s">
        <v>667</v>
      </c>
      <c r="P143" s="109" t="s">
        <v>664</v>
      </c>
      <c r="Q143" s="109" t="s">
        <v>76</v>
      </c>
      <c r="R143" s="108" t="s">
        <v>77</v>
      </c>
      <c r="S143" s="111" t="s">
        <v>77</v>
      </c>
      <c r="T143" s="108"/>
      <c r="U143" s="108">
        <v>0</v>
      </c>
      <c r="V143" s="108">
        <v>0</v>
      </c>
      <c r="W143" s="108">
        <v>0</v>
      </c>
      <c r="X143" s="113">
        <v>0</v>
      </c>
      <c r="Y143" s="113">
        <v>0</v>
      </c>
      <c r="Z143" s="113">
        <v>0</v>
      </c>
      <c r="AA143" s="114" t="s">
        <v>76</v>
      </c>
      <c r="AB143" s="109" t="s">
        <v>123</v>
      </c>
      <c r="AC143" s="107">
        <f t="shared" si="9"/>
        <v>1</v>
      </c>
    </row>
    <row r="144" spans="1:29" ht="60">
      <c r="A144" s="108">
        <v>2018</v>
      </c>
      <c r="B144" s="108">
        <v>833</v>
      </c>
      <c r="C144" s="109" t="s">
        <v>121</v>
      </c>
      <c r="D144" s="150" t="s">
        <v>668</v>
      </c>
      <c r="E144" s="109" t="s">
        <v>123</v>
      </c>
      <c r="F144" s="152" t="s">
        <v>669</v>
      </c>
      <c r="G144" s="112">
        <v>4931.69</v>
      </c>
      <c r="H144" s="112">
        <v>448.34</v>
      </c>
      <c r="I144" s="143" t="s">
        <v>86</v>
      </c>
      <c r="J144" s="112">
        <f t="shared" si="8"/>
        <v>4483.349999999999</v>
      </c>
      <c r="K144" s="151" t="s">
        <v>670</v>
      </c>
      <c r="L144" s="108">
        <v>2018</v>
      </c>
      <c r="M144" s="108">
        <v>3331</v>
      </c>
      <c r="N144" s="109" t="s">
        <v>121</v>
      </c>
      <c r="O144" s="111" t="s">
        <v>671</v>
      </c>
      <c r="P144" s="109" t="s">
        <v>672</v>
      </c>
      <c r="Q144" s="109" t="s">
        <v>672</v>
      </c>
      <c r="R144" s="108" t="s">
        <v>77</v>
      </c>
      <c r="S144" s="111" t="s">
        <v>77</v>
      </c>
      <c r="T144" s="108"/>
      <c r="U144" s="108">
        <v>0</v>
      </c>
      <c r="V144" s="108">
        <v>0</v>
      </c>
      <c r="W144" s="108">
        <v>0</v>
      </c>
      <c r="X144" s="113">
        <v>0</v>
      </c>
      <c r="Y144" s="113">
        <v>0</v>
      </c>
      <c r="Z144" s="113">
        <v>0</v>
      </c>
      <c r="AA144" s="114" t="s">
        <v>76</v>
      </c>
      <c r="AB144" s="109" t="s">
        <v>148</v>
      </c>
      <c r="AC144" s="107">
        <f t="shared" si="9"/>
        <v>1</v>
      </c>
    </row>
    <row r="145" spans="1:29" ht="60">
      <c r="A145" s="108">
        <v>2018</v>
      </c>
      <c r="B145" s="108">
        <v>919</v>
      </c>
      <c r="C145" s="109" t="s">
        <v>137</v>
      </c>
      <c r="D145" s="150" t="s">
        <v>673</v>
      </c>
      <c r="E145" s="109" t="s">
        <v>137</v>
      </c>
      <c r="F145" s="152" t="s">
        <v>674</v>
      </c>
      <c r="G145" s="112">
        <v>4931.69</v>
      </c>
      <c r="H145" s="112">
        <v>448.34</v>
      </c>
      <c r="I145" s="143" t="s">
        <v>86</v>
      </c>
      <c r="J145" s="112">
        <f t="shared" si="8"/>
        <v>4483.349999999999</v>
      </c>
      <c r="K145" s="151" t="s">
        <v>670</v>
      </c>
      <c r="L145" s="108">
        <v>2018</v>
      </c>
      <c r="M145" s="108">
        <v>3585</v>
      </c>
      <c r="N145" s="109" t="s">
        <v>137</v>
      </c>
      <c r="O145" s="111" t="s">
        <v>671</v>
      </c>
      <c r="P145" s="109" t="s">
        <v>672</v>
      </c>
      <c r="Q145" s="109" t="s">
        <v>672</v>
      </c>
      <c r="R145" s="108" t="s">
        <v>77</v>
      </c>
      <c r="S145" s="111" t="s">
        <v>77</v>
      </c>
      <c r="T145" s="108"/>
      <c r="U145" s="108">
        <v>0</v>
      </c>
      <c r="V145" s="108">
        <v>0</v>
      </c>
      <c r="W145" s="108">
        <v>0</v>
      </c>
      <c r="X145" s="113">
        <v>0</v>
      </c>
      <c r="Y145" s="113">
        <v>0</v>
      </c>
      <c r="Z145" s="113">
        <v>0</v>
      </c>
      <c r="AA145" s="114" t="s">
        <v>76</v>
      </c>
      <c r="AB145" s="109" t="s">
        <v>140</v>
      </c>
      <c r="AC145" s="107">
        <f t="shared" si="9"/>
        <v>0</v>
      </c>
    </row>
    <row r="146" spans="1:29" ht="24">
      <c r="A146" s="108">
        <v>2018</v>
      </c>
      <c r="B146" s="108">
        <v>882</v>
      </c>
      <c r="C146" s="109" t="s">
        <v>91</v>
      </c>
      <c r="D146" s="150" t="s">
        <v>675</v>
      </c>
      <c r="E146" s="109" t="s">
        <v>270</v>
      </c>
      <c r="F146" s="152" t="s">
        <v>676</v>
      </c>
      <c r="G146" s="112">
        <v>1159</v>
      </c>
      <c r="H146" s="112">
        <v>209</v>
      </c>
      <c r="I146" s="143" t="s">
        <v>86</v>
      </c>
      <c r="J146" s="112">
        <f t="shared" si="8"/>
        <v>950</v>
      </c>
      <c r="K146" s="151" t="s">
        <v>76</v>
      </c>
      <c r="L146" s="108">
        <v>2018</v>
      </c>
      <c r="M146" s="108">
        <v>3486</v>
      </c>
      <c r="N146" s="109" t="s">
        <v>91</v>
      </c>
      <c r="O146" s="111" t="s">
        <v>677</v>
      </c>
      <c r="P146" s="109" t="s">
        <v>678</v>
      </c>
      <c r="Q146" s="109" t="s">
        <v>678</v>
      </c>
      <c r="R146" s="108" t="s">
        <v>77</v>
      </c>
      <c r="S146" s="111" t="s">
        <v>77</v>
      </c>
      <c r="T146" s="108"/>
      <c r="U146" s="108">
        <v>0</v>
      </c>
      <c r="V146" s="108">
        <v>0</v>
      </c>
      <c r="W146" s="108">
        <v>0</v>
      </c>
      <c r="X146" s="113">
        <v>0</v>
      </c>
      <c r="Y146" s="113">
        <v>0</v>
      </c>
      <c r="Z146" s="113">
        <v>0</v>
      </c>
      <c r="AA146" s="114" t="s">
        <v>76</v>
      </c>
      <c r="AB146" s="109" t="s">
        <v>270</v>
      </c>
      <c r="AC146" s="107">
        <f t="shared" si="9"/>
        <v>1</v>
      </c>
    </row>
    <row r="147" spans="1:29" ht="36">
      <c r="A147" s="108">
        <v>2018</v>
      </c>
      <c r="B147" s="108">
        <v>796</v>
      </c>
      <c r="C147" s="109" t="s">
        <v>494</v>
      </c>
      <c r="D147" s="150" t="s">
        <v>157</v>
      </c>
      <c r="E147" s="109" t="s">
        <v>233</v>
      </c>
      <c r="F147" s="152" t="s">
        <v>679</v>
      </c>
      <c r="G147" s="112">
        <v>-1200</v>
      </c>
      <c r="H147" s="112">
        <v>-109.09</v>
      </c>
      <c r="I147" s="143" t="s">
        <v>86</v>
      </c>
      <c r="J147" s="112">
        <f t="shared" si="8"/>
        <v>-1090.91</v>
      </c>
      <c r="K147" s="151" t="s">
        <v>76</v>
      </c>
      <c r="L147" s="108">
        <v>2018</v>
      </c>
      <c r="M147" s="108">
        <v>3149</v>
      </c>
      <c r="N147" s="109" t="s">
        <v>494</v>
      </c>
      <c r="O147" s="111" t="s">
        <v>680</v>
      </c>
      <c r="P147" s="109" t="s">
        <v>681</v>
      </c>
      <c r="Q147" s="109" t="s">
        <v>681</v>
      </c>
      <c r="R147" s="108">
        <v>50</v>
      </c>
      <c r="S147" s="111" t="s">
        <v>521</v>
      </c>
      <c r="T147" s="108"/>
      <c r="U147" s="108">
        <v>0</v>
      </c>
      <c r="V147" s="108">
        <v>0</v>
      </c>
      <c r="W147" s="108">
        <v>0</v>
      </c>
      <c r="X147" s="113">
        <v>0</v>
      </c>
      <c r="Y147" s="113">
        <v>0</v>
      </c>
      <c r="Z147" s="113">
        <v>0</v>
      </c>
      <c r="AA147" s="114" t="s">
        <v>76</v>
      </c>
      <c r="AB147" s="109" t="s">
        <v>123</v>
      </c>
      <c r="AC147" s="107">
        <f t="shared" si="9"/>
        <v>1</v>
      </c>
    </row>
    <row r="148" spans="1:29" ht="48">
      <c r="A148" s="108">
        <v>2018</v>
      </c>
      <c r="B148" s="108">
        <v>798</v>
      </c>
      <c r="C148" s="109" t="s">
        <v>494</v>
      </c>
      <c r="D148" s="150" t="s">
        <v>578</v>
      </c>
      <c r="E148" s="109" t="s">
        <v>102</v>
      </c>
      <c r="F148" s="152" t="s">
        <v>682</v>
      </c>
      <c r="G148" s="112">
        <v>22934.89</v>
      </c>
      <c r="H148" s="112">
        <v>4135.8</v>
      </c>
      <c r="I148" s="143" t="s">
        <v>86</v>
      </c>
      <c r="J148" s="112">
        <f t="shared" si="8"/>
        <v>18799.09</v>
      </c>
      <c r="K148" s="151" t="s">
        <v>76</v>
      </c>
      <c r="L148" s="108">
        <v>2018</v>
      </c>
      <c r="M148" s="108">
        <v>3147</v>
      </c>
      <c r="N148" s="109" t="s">
        <v>494</v>
      </c>
      <c r="O148" s="111" t="s">
        <v>680</v>
      </c>
      <c r="P148" s="109" t="s">
        <v>681</v>
      </c>
      <c r="Q148" s="109" t="s">
        <v>681</v>
      </c>
      <c r="R148" s="108" t="s">
        <v>77</v>
      </c>
      <c r="S148" s="111" t="s">
        <v>77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76</v>
      </c>
      <c r="AB148" s="109" t="s">
        <v>275</v>
      </c>
      <c r="AC148" s="107">
        <f t="shared" si="9"/>
        <v>0</v>
      </c>
    </row>
    <row r="149" spans="1:29" ht="48">
      <c r="A149" s="108">
        <v>2018</v>
      </c>
      <c r="B149" s="108">
        <v>585</v>
      </c>
      <c r="C149" s="109" t="s">
        <v>619</v>
      </c>
      <c r="D149" s="150" t="s">
        <v>684</v>
      </c>
      <c r="E149" s="109" t="s">
        <v>264</v>
      </c>
      <c r="F149" s="152" t="s">
        <v>685</v>
      </c>
      <c r="G149" s="112">
        <v>758</v>
      </c>
      <c r="H149" s="112">
        <v>0</v>
      </c>
      <c r="I149" s="143" t="s">
        <v>86</v>
      </c>
      <c r="J149" s="112">
        <f t="shared" si="8"/>
        <v>758</v>
      </c>
      <c r="K149" s="151" t="s">
        <v>76</v>
      </c>
      <c r="L149" s="108">
        <v>2018</v>
      </c>
      <c r="M149" s="108">
        <v>2237</v>
      </c>
      <c r="N149" s="109" t="s">
        <v>619</v>
      </c>
      <c r="O149" s="111" t="s">
        <v>683</v>
      </c>
      <c r="P149" s="109" t="s">
        <v>686</v>
      </c>
      <c r="Q149" s="109" t="s">
        <v>686</v>
      </c>
      <c r="R149" s="108" t="s">
        <v>77</v>
      </c>
      <c r="S149" s="111" t="s">
        <v>77</v>
      </c>
      <c r="T149" s="108"/>
      <c r="U149" s="108">
        <v>0</v>
      </c>
      <c r="V149" s="108">
        <v>0</v>
      </c>
      <c r="W149" s="108">
        <v>0</v>
      </c>
      <c r="X149" s="113">
        <v>0</v>
      </c>
      <c r="Y149" s="113">
        <v>0</v>
      </c>
      <c r="Z149" s="113">
        <v>0</v>
      </c>
      <c r="AA149" s="114" t="s">
        <v>76</v>
      </c>
      <c r="AB149" s="109" t="s">
        <v>687</v>
      </c>
      <c r="AC149" s="107">
        <f t="shared" si="9"/>
        <v>1</v>
      </c>
    </row>
    <row r="150" spans="1:29" ht="84">
      <c r="A150" s="108">
        <v>2018</v>
      </c>
      <c r="B150" s="108">
        <v>808</v>
      </c>
      <c r="C150" s="109" t="s">
        <v>202</v>
      </c>
      <c r="D150" s="150" t="s">
        <v>688</v>
      </c>
      <c r="E150" s="109" t="s">
        <v>689</v>
      </c>
      <c r="F150" s="152" t="s">
        <v>690</v>
      </c>
      <c r="G150" s="112">
        <v>549</v>
      </c>
      <c r="H150" s="112">
        <v>0</v>
      </c>
      <c r="I150" s="143" t="s">
        <v>86</v>
      </c>
      <c r="J150" s="112">
        <f t="shared" si="8"/>
        <v>549</v>
      </c>
      <c r="K150" s="151" t="s">
        <v>691</v>
      </c>
      <c r="L150" s="108">
        <v>2018</v>
      </c>
      <c r="M150" s="108">
        <v>3211</v>
      </c>
      <c r="N150" s="109" t="s">
        <v>202</v>
      </c>
      <c r="O150" s="111" t="s">
        <v>692</v>
      </c>
      <c r="P150" s="109" t="s">
        <v>693</v>
      </c>
      <c r="Q150" s="109" t="s">
        <v>694</v>
      </c>
      <c r="R150" s="108">
        <v>9</v>
      </c>
      <c r="S150" s="111" t="s">
        <v>133</v>
      </c>
      <c r="T150" s="108">
        <v>1040503</v>
      </c>
      <c r="U150" s="108">
        <v>1900</v>
      </c>
      <c r="V150" s="108">
        <v>50</v>
      </c>
      <c r="W150" s="108">
        <v>1</v>
      </c>
      <c r="X150" s="113">
        <v>2018</v>
      </c>
      <c r="Y150" s="113">
        <v>486</v>
      </c>
      <c r="Z150" s="113">
        <v>0</v>
      </c>
      <c r="AA150" s="114" t="s">
        <v>76</v>
      </c>
      <c r="AB150" s="109" t="s">
        <v>695</v>
      </c>
      <c r="AC150" s="107">
        <f t="shared" si="9"/>
        <v>1</v>
      </c>
    </row>
    <row r="151" spans="1:29" ht="24">
      <c r="A151" s="108">
        <v>2018</v>
      </c>
      <c r="B151" s="108">
        <v>415</v>
      </c>
      <c r="C151" s="109" t="s">
        <v>698</v>
      </c>
      <c r="D151" s="150" t="s">
        <v>699</v>
      </c>
      <c r="E151" s="109" t="s">
        <v>700</v>
      </c>
      <c r="F151" s="152" t="s">
        <v>701</v>
      </c>
      <c r="G151" s="112">
        <v>249</v>
      </c>
      <c r="H151" s="112">
        <v>44.91</v>
      </c>
      <c r="I151" s="143" t="s">
        <v>86</v>
      </c>
      <c r="J151" s="112">
        <f t="shared" si="8"/>
        <v>204.09</v>
      </c>
      <c r="K151" s="151" t="s">
        <v>76</v>
      </c>
      <c r="L151" s="108">
        <v>0</v>
      </c>
      <c r="M151" s="108">
        <v>0</v>
      </c>
      <c r="N151" s="109"/>
      <c r="O151" s="111" t="s">
        <v>696</v>
      </c>
      <c r="P151" s="109" t="s">
        <v>697</v>
      </c>
      <c r="Q151" s="109" t="s">
        <v>697</v>
      </c>
      <c r="R151" s="108" t="s">
        <v>77</v>
      </c>
      <c r="S151" s="111" t="s">
        <v>77</v>
      </c>
      <c r="T151" s="108"/>
      <c r="U151" s="108">
        <v>0</v>
      </c>
      <c r="V151" s="108">
        <v>0</v>
      </c>
      <c r="W151" s="108">
        <v>0</v>
      </c>
      <c r="X151" s="113">
        <v>0</v>
      </c>
      <c r="Y151" s="113">
        <v>0</v>
      </c>
      <c r="Z151" s="113">
        <v>0</v>
      </c>
      <c r="AA151" s="114" t="s">
        <v>76</v>
      </c>
      <c r="AB151" s="109" t="s">
        <v>702</v>
      </c>
      <c r="AC151" s="107" t="e">
        <f>IF(O151=#REF!,0,1)</f>
        <v>#REF!</v>
      </c>
    </row>
    <row r="152" spans="1:29" ht="24">
      <c r="A152" s="108">
        <v>2018</v>
      </c>
      <c r="B152" s="108">
        <v>432</v>
      </c>
      <c r="C152" s="109" t="s">
        <v>698</v>
      </c>
      <c r="D152" s="150" t="s">
        <v>703</v>
      </c>
      <c r="E152" s="109" t="s">
        <v>704</v>
      </c>
      <c r="F152" s="152" t="s">
        <v>701</v>
      </c>
      <c r="G152" s="112">
        <v>234.87</v>
      </c>
      <c r="H152" s="112">
        <v>43.64</v>
      </c>
      <c r="I152" s="143" t="s">
        <v>86</v>
      </c>
      <c r="J152" s="112">
        <f t="shared" si="8"/>
        <v>191.23000000000002</v>
      </c>
      <c r="K152" s="151" t="s">
        <v>76</v>
      </c>
      <c r="L152" s="108">
        <v>0</v>
      </c>
      <c r="M152" s="108">
        <v>0</v>
      </c>
      <c r="N152" s="109"/>
      <c r="O152" s="111" t="s">
        <v>696</v>
      </c>
      <c r="P152" s="109" t="s">
        <v>697</v>
      </c>
      <c r="Q152" s="109" t="s">
        <v>697</v>
      </c>
      <c r="R152" s="108" t="s">
        <v>77</v>
      </c>
      <c r="S152" s="111" t="s">
        <v>77</v>
      </c>
      <c r="T152" s="108"/>
      <c r="U152" s="108">
        <v>0</v>
      </c>
      <c r="V152" s="108">
        <v>0</v>
      </c>
      <c r="W152" s="108">
        <v>0</v>
      </c>
      <c r="X152" s="113">
        <v>0</v>
      </c>
      <c r="Y152" s="113">
        <v>0</v>
      </c>
      <c r="Z152" s="113">
        <v>0</v>
      </c>
      <c r="AA152" s="114" t="s">
        <v>76</v>
      </c>
      <c r="AB152" s="109" t="s">
        <v>702</v>
      </c>
      <c r="AC152" s="107">
        <f t="shared" si="9"/>
        <v>0</v>
      </c>
    </row>
    <row r="153" spans="1:29" ht="24">
      <c r="A153" s="108">
        <v>2018</v>
      </c>
      <c r="B153" s="108">
        <v>575</v>
      </c>
      <c r="C153" s="109" t="s">
        <v>705</v>
      </c>
      <c r="D153" s="150" t="s">
        <v>706</v>
      </c>
      <c r="E153" s="109" t="s">
        <v>707</v>
      </c>
      <c r="F153" s="152" t="s">
        <v>708</v>
      </c>
      <c r="G153" s="112">
        <v>241.35</v>
      </c>
      <c r="H153" s="112">
        <v>43.52</v>
      </c>
      <c r="I153" s="143" t="s">
        <v>86</v>
      </c>
      <c r="J153" s="112">
        <f t="shared" si="8"/>
        <v>197.82999999999998</v>
      </c>
      <c r="K153" s="151" t="s">
        <v>76</v>
      </c>
      <c r="L153" s="108">
        <v>2018</v>
      </c>
      <c r="M153" s="108">
        <v>2178</v>
      </c>
      <c r="N153" s="109" t="s">
        <v>705</v>
      </c>
      <c r="O153" s="111" t="s">
        <v>696</v>
      </c>
      <c r="P153" s="109" t="s">
        <v>697</v>
      </c>
      <c r="Q153" s="109" t="s">
        <v>697</v>
      </c>
      <c r="R153" s="108" t="s">
        <v>77</v>
      </c>
      <c r="S153" s="111" t="s">
        <v>77</v>
      </c>
      <c r="T153" s="108"/>
      <c r="U153" s="108">
        <v>0</v>
      </c>
      <c r="V153" s="108">
        <v>0</v>
      </c>
      <c r="W153" s="108">
        <v>0</v>
      </c>
      <c r="X153" s="113">
        <v>0</v>
      </c>
      <c r="Y153" s="113">
        <v>0</v>
      </c>
      <c r="Z153" s="113">
        <v>0</v>
      </c>
      <c r="AA153" s="114" t="s">
        <v>76</v>
      </c>
      <c r="AB153" s="109" t="s">
        <v>709</v>
      </c>
      <c r="AC153" s="107">
        <f t="shared" si="9"/>
        <v>0</v>
      </c>
    </row>
    <row r="154" spans="1:29" ht="24">
      <c r="A154" s="108">
        <v>2018</v>
      </c>
      <c r="B154" s="108">
        <v>732</v>
      </c>
      <c r="C154" s="109" t="s">
        <v>580</v>
      </c>
      <c r="D154" s="150" t="s">
        <v>710</v>
      </c>
      <c r="E154" s="109" t="s">
        <v>711</v>
      </c>
      <c r="F154" s="152" t="s">
        <v>708</v>
      </c>
      <c r="G154" s="112">
        <v>275.66</v>
      </c>
      <c r="H154" s="112">
        <v>43.04</v>
      </c>
      <c r="I154" s="143" t="s">
        <v>86</v>
      </c>
      <c r="J154" s="112">
        <f aca="true" t="shared" si="10" ref="J154:J161">IF(I154="SI",G154-H154,G154)</f>
        <v>232.62000000000003</v>
      </c>
      <c r="K154" s="151" t="s">
        <v>76</v>
      </c>
      <c r="L154" s="108">
        <v>2018</v>
      </c>
      <c r="M154" s="108">
        <v>2904</v>
      </c>
      <c r="N154" s="109" t="s">
        <v>580</v>
      </c>
      <c r="O154" s="111" t="s">
        <v>696</v>
      </c>
      <c r="P154" s="109" t="s">
        <v>697</v>
      </c>
      <c r="Q154" s="109" t="s">
        <v>697</v>
      </c>
      <c r="R154" s="108" t="s">
        <v>77</v>
      </c>
      <c r="S154" s="111" t="s">
        <v>77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76</v>
      </c>
      <c r="AB154" s="109" t="s">
        <v>110</v>
      </c>
      <c r="AC154" s="107">
        <f t="shared" si="9"/>
        <v>0</v>
      </c>
    </row>
    <row r="155" spans="1:29" ht="24">
      <c r="A155" s="108">
        <v>2018</v>
      </c>
      <c r="B155" s="108">
        <v>886</v>
      </c>
      <c r="C155" s="109" t="s">
        <v>113</v>
      </c>
      <c r="D155" s="150" t="s">
        <v>712</v>
      </c>
      <c r="E155" s="109" t="s">
        <v>121</v>
      </c>
      <c r="F155" s="152" t="s">
        <v>713</v>
      </c>
      <c r="G155" s="112">
        <v>105.47</v>
      </c>
      <c r="H155" s="112">
        <v>18.9</v>
      </c>
      <c r="I155" s="143" t="s">
        <v>86</v>
      </c>
      <c r="J155" s="112">
        <f t="shared" si="10"/>
        <v>86.57</v>
      </c>
      <c r="K155" s="151" t="s">
        <v>714</v>
      </c>
      <c r="L155" s="108">
        <v>2018</v>
      </c>
      <c r="M155" s="108">
        <v>3506</v>
      </c>
      <c r="N155" s="109" t="s">
        <v>113</v>
      </c>
      <c r="O155" s="111" t="s">
        <v>696</v>
      </c>
      <c r="P155" s="109" t="s">
        <v>697</v>
      </c>
      <c r="Q155" s="109" t="s">
        <v>697</v>
      </c>
      <c r="R155" s="108" t="s">
        <v>77</v>
      </c>
      <c r="S155" s="111" t="s">
        <v>77</v>
      </c>
      <c r="T155" s="108"/>
      <c r="U155" s="108">
        <v>0</v>
      </c>
      <c r="V155" s="108">
        <v>0</v>
      </c>
      <c r="W155" s="108">
        <v>0</v>
      </c>
      <c r="X155" s="113">
        <v>0</v>
      </c>
      <c r="Y155" s="113">
        <v>0</v>
      </c>
      <c r="Z155" s="113">
        <v>0</v>
      </c>
      <c r="AA155" s="114" t="s">
        <v>76</v>
      </c>
      <c r="AB155" s="109" t="s">
        <v>715</v>
      </c>
      <c r="AC155" s="107">
        <f aca="true" t="shared" si="11" ref="AC155:AC160">IF(O155=O154,0,1)</f>
        <v>0</v>
      </c>
    </row>
    <row r="156" spans="1:29" ht="24">
      <c r="A156" s="108">
        <v>2018</v>
      </c>
      <c r="B156" s="108">
        <v>887</v>
      </c>
      <c r="C156" s="109" t="s">
        <v>113</v>
      </c>
      <c r="D156" s="150" t="s">
        <v>716</v>
      </c>
      <c r="E156" s="109" t="s">
        <v>121</v>
      </c>
      <c r="F156" s="152" t="s">
        <v>717</v>
      </c>
      <c r="G156" s="112">
        <v>110.02</v>
      </c>
      <c r="H156" s="112">
        <v>19.58</v>
      </c>
      <c r="I156" s="143" t="s">
        <v>86</v>
      </c>
      <c r="J156" s="112">
        <f t="shared" si="10"/>
        <v>90.44</v>
      </c>
      <c r="K156" s="151" t="s">
        <v>714</v>
      </c>
      <c r="L156" s="108">
        <v>2018</v>
      </c>
      <c r="M156" s="108">
        <v>3505</v>
      </c>
      <c r="N156" s="109" t="s">
        <v>113</v>
      </c>
      <c r="O156" s="111" t="s">
        <v>696</v>
      </c>
      <c r="P156" s="109" t="s">
        <v>697</v>
      </c>
      <c r="Q156" s="109" t="s">
        <v>697</v>
      </c>
      <c r="R156" s="108" t="s">
        <v>77</v>
      </c>
      <c r="S156" s="111" t="s">
        <v>77</v>
      </c>
      <c r="T156" s="108"/>
      <c r="U156" s="108">
        <v>0</v>
      </c>
      <c r="V156" s="108">
        <v>0</v>
      </c>
      <c r="W156" s="108">
        <v>0</v>
      </c>
      <c r="X156" s="113">
        <v>0</v>
      </c>
      <c r="Y156" s="113">
        <v>0</v>
      </c>
      <c r="Z156" s="113">
        <v>0</v>
      </c>
      <c r="AA156" s="114" t="s">
        <v>76</v>
      </c>
      <c r="AB156" s="109" t="s">
        <v>715</v>
      </c>
      <c r="AC156" s="107">
        <f t="shared" si="11"/>
        <v>0</v>
      </c>
    </row>
    <row r="157" spans="1:29" ht="24">
      <c r="A157" s="108">
        <v>2018</v>
      </c>
      <c r="B157" s="108">
        <v>888</v>
      </c>
      <c r="C157" s="109" t="s">
        <v>113</v>
      </c>
      <c r="D157" s="150" t="s">
        <v>718</v>
      </c>
      <c r="E157" s="109" t="s">
        <v>121</v>
      </c>
      <c r="F157" s="152" t="s">
        <v>719</v>
      </c>
      <c r="G157" s="112">
        <v>36.6</v>
      </c>
      <c r="H157" s="112">
        <v>6.42</v>
      </c>
      <c r="I157" s="143" t="s">
        <v>86</v>
      </c>
      <c r="J157" s="112">
        <f t="shared" si="10"/>
        <v>30.18</v>
      </c>
      <c r="K157" s="151" t="s">
        <v>714</v>
      </c>
      <c r="L157" s="108">
        <v>2018</v>
      </c>
      <c r="M157" s="108">
        <v>3499</v>
      </c>
      <c r="N157" s="109" t="s">
        <v>113</v>
      </c>
      <c r="O157" s="111" t="s">
        <v>696</v>
      </c>
      <c r="P157" s="109" t="s">
        <v>697</v>
      </c>
      <c r="Q157" s="109" t="s">
        <v>697</v>
      </c>
      <c r="R157" s="108" t="s">
        <v>77</v>
      </c>
      <c r="S157" s="111" t="s">
        <v>77</v>
      </c>
      <c r="T157" s="108"/>
      <c r="U157" s="108">
        <v>0</v>
      </c>
      <c r="V157" s="108">
        <v>0</v>
      </c>
      <c r="W157" s="108">
        <v>0</v>
      </c>
      <c r="X157" s="113">
        <v>0</v>
      </c>
      <c r="Y157" s="113">
        <v>0</v>
      </c>
      <c r="Z157" s="113">
        <v>0</v>
      </c>
      <c r="AA157" s="114" t="s">
        <v>76</v>
      </c>
      <c r="AB157" s="109" t="s">
        <v>715</v>
      </c>
      <c r="AC157" s="107">
        <f t="shared" si="11"/>
        <v>0</v>
      </c>
    </row>
    <row r="158" spans="1:29" ht="24">
      <c r="A158" s="108">
        <v>2018</v>
      </c>
      <c r="B158" s="108">
        <v>905</v>
      </c>
      <c r="C158" s="109" t="s">
        <v>206</v>
      </c>
      <c r="D158" s="150" t="s">
        <v>720</v>
      </c>
      <c r="E158" s="109" t="s">
        <v>121</v>
      </c>
      <c r="F158" s="152" t="s">
        <v>721</v>
      </c>
      <c r="G158" s="112">
        <v>36.11</v>
      </c>
      <c r="H158" s="112">
        <v>6.39</v>
      </c>
      <c r="I158" s="143" t="s">
        <v>86</v>
      </c>
      <c r="J158" s="112">
        <f t="shared" si="10"/>
        <v>29.72</v>
      </c>
      <c r="K158" s="151" t="s">
        <v>714</v>
      </c>
      <c r="L158" s="108">
        <v>2018</v>
      </c>
      <c r="M158" s="108">
        <v>3544</v>
      </c>
      <c r="N158" s="109" t="s">
        <v>206</v>
      </c>
      <c r="O158" s="111" t="s">
        <v>696</v>
      </c>
      <c r="P158" s="109" t="s">
        <v>697</v>
      </c>
      <c r="Q158" s="109" t="s">
        <v>697</v>
      </c>
      <c r="R158" s="108" t="s">
        <v>77</v>
      </c>
      <c r="S158" s="111" t="s">
        <v>77</v>
      </c>
      <c r="T158" s="108"/>
      <c r="U158" s="108">
        <v>0</v>
      </c>
      <c r="V158" s="108">
        <v>0</v>
      </c>
      <c r="W158" s="108">
        <v>0</v>
      </c>
      <c r="X158" s="113">
        <v>0</v>
      </c>
      <c r="Y158" s="113">
        <v>0</v>
      </c>
      <c r="Z158" s="113">
        <v>0</v>
      </c>
      <c r="AA158" s="114" t="s">
        <v>76</v>
      </c>
      <c r="AB158" s="109" t="s">
        <v>715</v>
      </c>
      <c r="AC158" s="107">
        <f t="shared" si="11"/>
        <v>0</v>
      </c>
    </row>
    <row r="159" spans="1:29" ht="24">
      <c r="A159" s="108">
        <v>2018</v>
      </c>
      <c r="B159" s="108">
        <v>906</v>
      </c>
      <c r="C159" s="109" t="s">
        <v>206</v>
      </c>
      <c r="D159" s="150" t="s">
        <v>722</v>
      </c>
      <c r="E159" s="109" t="s">
        <v>121</v>
      </c>
      <c r="F159" s="152" t="s">
        <v>723</v>
      </c>
      <c r="G159" s="112">
        <v>76.26</v>
      </c>
      <c r="H159" s="112">
        <v>13.6</v>
      </c>
      <c r="I159" s="143" t="s">
        <v>86</v>
      </c>
      <c r="J159" s="112">
        <f t="shared" si="10"/>
        <v>62.660000000000004</v>
      </c>
      <c r="K159" s="151" t="s">
        <v>714</v>
      </c>
      <c r="L159" s="108">
        <v>2018</v>
      </c>
      <c r="M159" s="108">
        <v>3545</v>
      </c>
      <c r="N159" s="109" t="s">
        <v>206</v>
      </c>
      <c r="O159" s="111" t="s">
        <v>696</v>
      </c>
      <c r="P159" s="109" t="s">
        <v>697</v>
      </c>
      <c r="Q159" s="109" t="s">
        <v>697</v>
      </c>
      <c r="R159" s="108" t="s">
        <v>77</v>
      </c>
      <c r="S159" s="111" t="s">
        <v>77</v>
      </c>
      <c r="T159" s="108"/>
      <c r="U159" s="108">
        <v>0</v>
      </c>
      <c r="V159" s="108">
        <v>0</v>
      </c>
      <c r="W159" s="108">
        <v>0</v>
      </c>
      <c r="X159" s="113">
        <v>0</v>
      </c>
      <c r="Y159" s="113">
        <v>0</v>
      </c>
      <c r="Z159" s="113">
        <v>0</v>
      </c>
      <c r="AA159" s="114" t="s">
        <v>76</v>
      </c>
      <c r="AB159" s="109" t="s">
        <v>715</v>
      </c>
      <c r="AC159" s="107">
        <f t="shared" si="11"/>
        <v>0</v>
      </c>
    </row>
    <row r="160" spans="1:29" ht="24">
      <c r="A160" s="108">
        <v>2018</v>
      </c>
      <c r="B160" s="108">
        <v>908</v>
      </c>
      <c r="C160" s="109" t="s">
        <v>206</v>
      </c>
      <c r="D160" s="150" t="s">
        <v>724</v>
      </c>
      <c r="E160" s="109" t="s">
        <v>121</v>
      </c>
      <c r="F160" s="152" t="s">
        <v>725</v>
      </c>
      <c r="G160" s="112">
        <v>122.74</v>
      </c>
      <c r="H160" s="112">
        <v>21.3</v>
      </c>
      <c r="I160" s="143" t="s">
        <v>86</v>
      </c>
      <c r="J160" s="112">
        <f t="shared" si="10"/>
        <v>101.44</v>
      </c>
      <c r="K160" s="151" t="s">
        <v>714</v>
      </c>
      <c r="L160" s="108">
        <v>2018</v>
      </c>
      <c r="M160" s="108">
        <v>3546</v>
      </c>
      <c r="N160" s="109" t="s">
        <v>206</v>
      </c>
      <c r="O160" s="111" t="s">
        <v>696</v>
      </c>
      <c r="P160" s="109" t="s">
        <v>697</v>
      </c>
      <c r="Q160" s="109" t="s">
        <v>697</v>
      </c>
      <c r="R160" s="108" t="s">
        <v>77</v>
      </c>
      <c r="S160" s="111" t="s">
        <v>77</v>
      </c>
      <c r="T160" s="108"/>
      <c r="U160" s="108">
        <v>0</v>
      </c>
      <c r="V160" s="108">
        <v>0</v>
      </c>
      <c r="W160" s="108">
        <v>0</v>
      </c>
      <c r="X160" s="113">
        <v>0</v>
      </c>
      <c r="Y160" s="113">
        <v>0</v>
      </c>
      <c r="Z160" s="113">
        <v>0</v>
      </c>
      <c r="AA160" s="114" t="s">
        <v>76</v>
      </c>
      <c r="AB160" s="109" t="s">
        <v>715</v>
      </c>
      <c r="AC160" s="107">
        <f t="shared" si="11"/>
        <v>0</v>
      </c>
    </row>
    <row r="161" spans="1:29" ht="24">
      <c r="A161" s="108">
        <v>2018</v>
      </c>
      <c r="B161" s="108">
        <v>910</v>
      </c>
      <c r="C161" s="109" t="s">
        <v>126</v>
      </c>
      <c r="D161" s="150" t="s">
        <v>726</v>
      </c>
      <c r="E161" s="109" t="s">
        <v>206</v>
      </c>
      <c r="F161" s="152" t="s">
        <v>727</v>
      </c>
      <c r="G161" s="112">
        <v>502.64</v>
      </c>
      <c r="H161" s="112">
        <v>90.64</v>
      </c>
      <c r="I161" s="143" t="s">
        <v>86</v>
      </c>
      <c r="J161" s="112">
        <f t="shared" si="10"/>
        <v>412</v>
      </c>
      <c r="K161" s="151" t="s">
        <v>76</v>
      </c>
      <c r="L161" s="108">
        <v>2018</v>
      </c>
      <c r="M161" s="108">
        <v>3563</v>
      </c>
      <c r="N161" s="109" t="s">
        <v>126</v>
      </c>
      <c r="O161" s="111" t="s">
        <v>728</v>
      </c>
      <c r="P161" s="109" t="s">
        <v>729</v>
      </c>
      <c r="Q161" s="109" t="s">
        <v>730</v>
      </c>
      <c r="R161" s="108" t="s">
        <v>77</v>
      </c>
      <c r="S161" s="111" t="s">
        <v>77</v>
      </c>
      <c r="T161" s="108"/>
      <c r="U161" s="108">
        <v>0</v>
      </c>
      <c r="V161" s="108">
        <v>0</v>
      </c>
      <c r="W161" s="108">
        <v>0</v>
      </c>
      <c r="X161" s="113">
        <v>0</v>
      </c>
      <c r="Y161" s="113">
        <v>0</v>
      </c>
      <c r="Z161" s="113">
        <v>0</v>
      </c>
      <c r="AA161" s="114" t="s">
        <v>76</v>
      </c>
      <c r="AB161" s="109" t="s">
        <v>130</v>
      </c>
      <c r="AC161" s="107" t="e">
        <f>IF(O161=#REF!,0,1)</f>
        <v>#REF!</v>
      </c>
    </row>
    <row r="162" spans="1:28" ht="15">
      <c r="A162" s="108"/>
      <c r="B162" s="108"/>
      <c r="C162" s="109"/>
      <c r="D162" s="150"/>
      <c r="E162" s="109"/>
      <c r="F162" s="153"/>
      <c r="G162" s="154"/>
      <c r="H162" s="112"/>
      <c r="I162" s="143"/>
      <c r="J162" s="112"/>
      <c r="K162" s="151"/>
      <c r="L162" s="108"/>
      <c r="M162" s="108"/>
      <c r="N162" s="109"/>
      <c r="O162" s="111"/>
      <c r="P162" s="109"/>
      <c r="Q162" s="109"/>
      <c r="R162" s="108"/>
      <c r="S162" s="111"/>
      <c r="T162" s="108"/>
      <c r="U162" s="108"/>
      <c r="V162" s="108"/>
      <c r="W162" s="108"/>
      <c r="X162" s="113"/>
      <c r="Y162" s="113"/>
      <c r="Z162" s="113"/>
      <c r="AA162" s="114"/>
      <c r="AB162" s="109"/>
    </row>
    <row r="163" spans="1:29" ht="15">
      <c r="A163" s="108"/>
      <c r="B163" s="108"/>
      <c r="C163" s="109"/>
      <c r="D163" s="150"/>
      <c r="E163" s="109"/>
      <c r="F163" s="155" t="s">
        <v>731</v>
      </c>
      <c r="G163" s="156">
        <f>SUM(G11:G161)</f>
        <v>555880.2999999998</v>
      </c>
      <c r="H163" s="112"/>
      <c r="I163" s="143"/>
      <c r="J163" s="112"/>
      <c r="K163" s="151"/>
      <c r="L163" s="108"/>
      <c r="M163" s="108"/>
      <c r="N163" s="109"/>
      <c r="O163" s="111"/>
      <c r="P163" s="109"/>
      <c r="Q163" s="109"/>
      <c r="R163" s="108"/>
      <c r="S163" s="111"/>
      <c r="T163" s="108"/>
      <c r="U163" s="108"/>
      <c r="V163" s="108"/>
      <c r="W163" s="108"/>
      <c r="X163" s="113"/>
      <c r="Y163" s="113"/>
      <c r="Z163" s="113"/>
      <c r="AA163" s="114"/>
      <c r="AB163" s="109"/>
      <c r="AC163" s="107" t="e">
        <f>SUM(AC11:AC161)</f>
        <v>#REF!</v>
      </c>
    </row>
    <row r="164" spans="3:28" ht="15">
      <c r="C164" s="107"/>
      <c r="D164" s="107"/>
      <c r="E164" s="107"/>
      <c r="F164" s="107"/>
      <c r="G164" s="107"/>
      <c r="H164" s="107"/>
      <c r="I164" s="107"/>
      <c r="J164" s="107"/>
      <c r="N164" s="107"/>
      <c r="O164" s="107"/>
      <c r="P164" s="107"/>
      <c r="Q164" s="107"/>
      <c r="S164" s="107"/>
      <c r="AB164" s="107"/>
    </row>
    <row r="165" spans="3:28" ht="15">
      <c r="C165" s="107"/>
      <c r="D165" s="107"/>
      <c r="E165" s="107"/>
      <c r="F165" s="107"/>
      <c r="G165" s="107"/>
      <c r="H165" s="107"/>
      <c r="I165" s="107"/>
      <c r="J165" s="107"/>
      <c r="N165" s="107"/>
      <c r="O165" s="107"/>
      <c r="P165" s="107"/>
      <c r="Q165" s="107"/>
      <c r="S165" s="107"/>
      <c r="AB165" s="107"/>
    </row>
    <row r="166" spans="3:28" ht="15">
      <c r="C166" s="107"/>
      <c r="D166" s="107"/>
      <c r="E166" s="107"/>
      <c r="F166" s="107"/>
      <c r="G166" s="107"/>
      <c r="H166" s="107"/>
      <c r="I166" s="107"/>
      <c r="J166" s="107"/>
      <c r="N166" s="107"/>
      <c r="O166" s="107"/>
      <c r="P166" s="107"/>
      <c r="Q166" s="107"/>
      <c r="S166" s="107"/>
      <c r="AB166" s="107"/>
    </row>
    <row r="167" spans="3:28" ht="15">
      <c r="C167" s="107"/>
      <c r="D167" s="107"/>
      <c r="E167" s="107"/>
      <c r="F167" s="107"/>
      <c r="G167" s="107"/>
      <c r="H167" s="107"/>
      <c r="I167" s="107"/>
      <c r="J167" s="107"/>
      <c r="N167" s="107"/>
      <c r="O167" s="107"/>
      <c r="P167" s="107"/>
      <c r="Q167" s="107"/>
      <c r="S167" s="107"/>
      <c r="AB167" s="107"/>
    </row>
    <row r="168" spans="3:28" ht="15">
      <c r="C168" s="107"/>
      <c r="D168" s="107"/>
      <c r="E168" s="107"/>
      <c r="F168" s="107"/>
      <c r="G168" s="107"/>
      <c r="H168" s="107"/>
      <c r="I168" s="107"/>
      <c r="J168" s="107"/>
      <c r="N168" s="107"/>
      <c r="O168" s="107"/>
      <c r="P168" s="107"/>
      <c r="Q168" s="107"/>
      <c r="S168" s="107"/>
      <c r="AB168" s="107"/>
    </row>
    <row r="169" spans="3:28" ht="15">
      <c r="C169" s="107"/>
      <c r="D169" s="107"/>
      <c r="E169" s="107"/>
      <c r="F169" s="107"/>
      <c r="G169" s="107"/>
      <c r="H169" s="107"/>
      <c r="I169" s="107"/>
      <c r="J169" s="107"/>
      <c r="N169" s="107"/>
      <c r="O169" s="107"/>
      <c r="P169" s="107"/>
      <c r="Q169" s="107"/>
      <c r="S169" s="107"/>
      <c r="AB169" s="107"/>
    </row>
    <row r="170" spans="3:28" ht="1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B170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16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Guelfo</cp:lastModifiedBy>
  <cp:lastPrinted>2019-04-16T09:38:19Z</cp:lastPrinted>
  <dcterms:created xsi:type="dcterms:W3CDTF">1996-11-05T10:16:36Z</dcterms:created>
  <dcterms:modified xsi:type="dcterms:W3CDTF">2019-04-16T10:35:09Z</dcterms:modified>
  <cp:category/>
  <cp:version/>
  <cp:contentType/>
  <cp:contentStatus/>
</cp:coreProperties>
</file>